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www.galiongroup.ru" sheetId="1" r:id="rId1"/>
  </sheets>
  <definedNames/>
  <calcPr fullCalcOnLoad="1"/>
</workbook>
</file>

<file path=xl/sharedStrings.xml><?xml version="1.0" encoding="utf-8"?>
<sst xmlns="http://schemas.openxmlformats.org/spreadsheetml/2006/main" count="806" uniqueCount="321">
  <si>
    <t>Наименование</t>
  </si>
  <si>
    <t>Марка</t>
  </si>
  <si>
    <t>Расшифровка</t>
  </si>
  <si>
    <t>Профиль, размер</t>
  </si>
  <si>
    <t>Кол-во</t>
  </si>
  <si>
    <t>Ед.
изм.</t>
  </si>
  <si>
    <t>ТУ/ГОСТ</t>
  </si>
  <si>
    <t>Квадрат</t>
  </si>
  <si>
    <t>12Х13Ш</t>
  </si>
  <si>
    <t>18х18</t>
  </si>
  <si>
    <t>кг</t>
  </si>
  <si>
    <t>ГОСТ 18968-73, ГОСТ 2591-88</t>
  </si>
  <si>
    <t>40х40</t>
  </si>
  <si>
    <t>40х13</t>
  </si>
  <si>
    <t>125х125</t>
  </si>
  <si>
    <t>ГОСТ 2591-88, ГОСТ 5949-75, АТП</t>
  </si>
  <si>
    <t>ст.20</t>
  </si>
  <si>
    <t>100х100</t>
  </si>
  <si>
    <t>ГОСТ 1050-88, ГОСТ 2591-2006</t>
  </si>
  <si>
    <t>120х120</t>
  </si>
  <si>
    <t>140х140</t>
  </si>
  <si>
    <t>ГОСТ 1050-88, ТУ 14-1-4492-88</t>
  </si>
  <si>
    <t>160х160</t>
  </si>
  <si>
    <t>200х200</t>
  </si>
  <si>
    <t>Лента</t>
  </si>
  <si>
    <t>ЭИ435</t>
  </si>
  <si>
    <t>ХН78Т</t>
  </si>
  <si>
    <t>0,05х100</t>
  </si>
  <si>
    <t>ТУ 14-1-4157-86, ГОСТ 4986-76,  АТП</t>
  </si>
  <si>
    <t>ЭИ703</t>
  </si>
  <si>
    <t>ХН38ВТ</t>
  </si>
  <si>
    <t>0,3х400</t>
  </si>
  <si>
    <t>ГОСТ 4986-76</t>
  </si>
  <si>
    <t>0,5х400</t>
  </si>
  <si>
    <t>ТУ 14-1-927-74, ГОСТ 4986-76,  АТП</t>
  </si>
  <si>
    <t>ЭП199вд</t>
  </si>
  <si>
    <t>ХН56ВМТЮВД</t>
  </si>
  <si>
    <t>ТУ 14-1-1319-75, ГОСТ 4986-76,  АТП</t>
  </si>
  <si>
    <t>1,2х400</t>
  </si>
  <si>
    <t>ЭП578ви</t>
  </si>
  <si>
    <t>ХН68ВКТЮВИ</t>
  </si>
  <si>
    <t>0,15х200</t>
  </si>
  <si>
    <t>ТУ 14-1-4456-88, ГОСТ 4986-76,  АТП</t>
  </si>
  <si>
    <t>1,4х200</t>
  </si>
  <si>
    <t>ЭП693вд</t>
  </si>
  <si>
    <t>ХН68ВМТЮКВД</t>
  </si>
  <si>
    <t>Лист</t>
  </si>
  <si>
    <t>12Х18Н10Т</t>
  </si>
  <si>
    <t>30ХГСА</t>
  </si>
  <si>
    <t>ГОСТ 11268-76, ГОСТ 19904-90, АТП</t>
  </si>
  <si>
    <t>1,7х1000х2000</t>
  </si>
  <si>
    <t>2,2х1000х2000</t>
  </si>
  <si>
    <t>2,6х1000х2000</t>
  </si>
  <si>
    <t>2,8х1000х2000</t>
  </si>
  <si>
    <t>ВТ 5-1</t>
  </si>
  <si>
    <t>толщ. 9,0</t>
  </si>
  <si>
    <t>ОСТ 1-92068-77</t>
  </si>
  <si>
    <t>толщ. 10,0</t>
  </si>
  <si>
    <t>толщ. 11,0</t>
  </si>
  <si>
    <t>толщ. 12,0</t>
  </si>
  <si>
    <t>толщ. 13,0</t>
  </si>
  <si>
    <t>толщ. 14,0</t>
  </si>
  <si>
    <t>ОТ4-1</t>
  </si>
  <si>
    <t>ТУ 14-1-4296-87</t>
  </si>
  <si>
    <t>3,0х1000х2000</t>
  </si>
  <si>
    <t>ТУ 14-1-1747-76, ГОСТ 19904-90, АТП</t>
  </si>
  <si>
    <t>10,0х1000х2900</t>
  </si>
  <si>
    <t>ЭИ437БУ</t>
  </si>
  <si>
    <t>ХН77ТЮР</t>
  </si>
  <si>
    <t>2,0х1000х1700-1950</t>
  </si>
  <si>
    <t>лист</t>
  </si>
  <si>
    <t>ЭИ602</t>
  </si>
  <si>
    <t>3,0х1000х1500-2000</t>
  </si>
  <si>
    <t>ЭИ696А</t>
  </si>
  <si>
    <t>10Х11Н20Т2РА</t>
  </si>
  <si>
    <t>ЭИ868</t>
  </si>
  <si>
    <t>ХН60ВТ</t>
  </si>
  <si>
    <t>0,8х710х1420</t>
  </si>
  <si>
    <t>ЭИ962Ш</t>
  </si>
  <si>
    <t>11Х11Н2В2МФШ</t>
  </si>
  <si>
    <t>ТУ 14-1-3219-81, ГОСТ 19904-90, АТП</t>
  </si>
  <si>
    <t>ЭП437</t>
  </si>
  <si>
    <t>ХН30ВМТ</t>
  </si>
  <si>
    <t>3,5х710х900</t>
  </si>
  <si>
    <t>ЭП99ид</t>
  </si>
  <si>
    <t>ХН50МВКТЮРИД</t>
  </si>
  <si>
    <t>0,8х710х180-330</t>
  </si>
  <si>
    <t>0,8х670-690х1770-1800</t>
  </si>
  <si>
    <t>1,2х710х220-440</t>
  </si>
  <si>
    <t>ЭП609ш</t>
  </si>
  <si>
    <t>2,5х660Х1530</t>
  </si>
  <si>
    <t>1,0х710х1700</t>
  </si>
  <si>
    <t>ТУ 14-1-1960-77, АТП</t>
  </si>
  <si>
    <t>ЭП718ид</t>
  </si>
  <si>
    <t>ХН45МВТЮБРИД</t>
  </si>
  <si>
    <t>0,8х630-710х1350-2080</t>
  </si>
  <si>
    <t>ТУ 14-1-1059-74, ГОСТ 19904-90, АТП</t>
  </si>
  <si>
    <t>1,0х710х1420</t>
  </si>
  <si>
    <t>1,5х710х1420</t>
  </si>
  <si>
    <t>1,6х700х1050-1100</t>
  </si>
  <si>
    <t>толщ. 1,8 (Ф2)</t>
  </si>
  <si>
    <t>2,5х710х1420</t>
  </si>
  <si>
    <t>Полоса</t>
  </si>
  <si>
    <t>Р18</t>
  </si>
  <si>
    <t>8х16</t>
  </si>
  <si>
    <t>ГОСТ 19265-73</t>
  </si>
  <si>
    <t>Проволока</t>
  </si>
  <si>
    <t>06Х19Н9Т</t>
  </si>
  <si>
    <t>ф 1,2</t>
  </si>
  <si>
    <t>ГОСТ 2246-70, АТП</t>
  </si>
  <si>
    <t>12Х18Н9Т тс</t>
  </si>
  <si>
    <t>ф 1,5</t>
  </si>
  <si>
    <t>ГОСТ 18143-72</t>
  </si>
  <si>
    <t>51ХФА</t>
  </si>
  <si>
    <t>ГОСТ 14963-78</t>
  </si>
  <si>
    <t>ф 10</t>
  </si>
  <si>
    <t>ф 12</t>
  </si>
  <si>
    <t>Х20Н80</t>
  </si>
  <si>
    <t>ГОСТ 12766.1-90</t>
  </si>
  <si>
    <t>ф 0,5</t>
  </si>
  <si>
    <t>ф 10,0</t>
  </si>
  <si>
    <t>ЭИ814</t>
  </si>
  <si>
    <t>17ХНГТ</t>
  </si>
  <si>
    <t>ТУ 14-1-4435-88</t>
  </si>
  <si>
    <t>Пруток</t>
  </si>
  <si>
    <t>ф 15</t>
  </si>
  <si>
    <t>ГОСТ 2590-06, ТУ 14-1-377-72</t>
  </si>
  <si>
    <t>ТУ 14-1-377-72, ГОСТ 2590-88, АТП</t>
  </si>
  <si>
    <t>ф 16</t>
  </si>
  <si>
    <t>ф 17</t>
  </si>
  <si>
    <t>ф 22</t>
  </si>
  <si>
    <t>ф 36</t>
  </si>
  <si>
    <t>ф 45</t>
  </si>
  <si>
    <t>12Х18Н9Т</t>
  </si>
  <si>
    <t>ф 5,0</t>
  </si>
  <si>
    <t>ГОСТ 14955-77, ГОСТ 5949-75, АТП</t>
  </si>
  <si>
    <t>12Х2Н4Аш</t>
  </si>
  <si>
    <t>ф 30</t>
  </si>
  <si>
    <t xml:space="preserve">ТУ 14-1-2765-79, ГОСТ 2590-06, АТП </t>
  </si>
  <si>
    <t>ф 35</t>
  </si>
  <si>
    <t>ф 60</t>
  </si>
  <si>
    <t>ф 80</t>
  </si>
  <si>
    <t>ф 200</t>
  </si>
  <si>
    <t>20Х13-М</t>
  </si>
  <si>
    <t>38ХН3МАш</t>
  </si>
  <si>
    <t>ф 160</t>
  </si>
  <si>
    <t>ГОСТ 1133-71, ГОСТ 4543-71</t>
  </si>
  <si>
    <t>ф 6,0</t>
  </si>
  <si>
    <t>40ХН2МАш</t>
  </si>
  <si>
    <t>ф 40</t>
  </si>
  <si>
    <t>ф 8,0</t>
  </si>
  <si>
    <t>АК 4-1</t>
  </si>
  <si>
    <t>ф 250</t>
  </si>
  <si>
    <t>ГОСТ 21488-97, АТП</t>
  </si>
  <si>
    <t>А12</t>
  </si>
  <si>
    <t>ГОСТ 1414-75, ГОСТ 7417-75</t>
  </si>
  <si>
    <t>ГОСТ 1050-88, ГОСТ 7417-75</t>
  </si>
  <si>
    <t>ф 24</t>
  </si>
  <si>
    <t>ГОСТ 1050-88, ГОСТ 7417-75, АТП</t>
  </si>
  <si>
    <t>ф 26</t>
  </si>
  <si>
    <t>ГОСТ 1050-88, ГОСТ 2590-88, АТП</t>
  </si>
  <si>
    <t>ст.25</t>
  </si>
  <si>
    <t>ГОСТ 1050-88, ГОСТ 7717-75, АТП</t>
  </si>
  <si>
    <t>Х12Ф1</t>
  </si>
  <si>
    <t>ф 18</t>
  </si>
  <si>
    <t>ГОСТ 2590-06, ГОСТ 5950-2000</t>
  </si>
  <si>
    <t>ЭИ268Л</t>
  </si>
  <si>
    <t>ГОСТ 2590-06, АТП</t>
  </si>
  <si>
    <t>ф 55</t>
  </si>
  <si>
    <t>ЭИ617</t>
  </si>
  <si>
    <t>ХН70ВМТЮ</t>
  </si>
  <si>
    <t>ТУ 14-1-223-72, АТП</t>
  </si>
  <si>
    <t>ф 14</t>
  </si>
  <si>
    <t>ЭИ654Ш</t>
  </si>
  <si>
    <t>15Х18Н12С4ТЮШ</t>
  </si>
  <si>
    <t>ф 32</t>
  </si>
  <si>
    <t>ТУ 14-1-915-74, ГОСТ 2590-88, АТП</t>
  </si>
  <si>
    <t>ЭИ702</t>
  </si>
  <si>
    <t>36НХТЮ</t>
  </si>
  <si>
    <t>ГОСТ 14119-85, ГОСТ 2590-88, АТП</t>
  </si>
  <si>
    <t>ЭИ866Ш</t>
  </si>
  <si>
    <t>ф 80 х 1500</t>
  </si>
  <si>
    <t>ЭИ929ВД</t>
  </si>
  <si>
    <t>ТУ 14-1-223-72</t>
  </si>
  <si>
    <t>ЭИ961Ш</t>
  </si>
  <si>
    <t>13Х11Н2В2МФШ</t>
  </si>
  <si>
    <t>ф 25</t>
  </si>
  <si>
    <t>ТУ 14-1-3297-82, ГОСТ 2590-71, АТП</t>
  </si>
  <si>
    <t>ЭП182</t>
  </si>
  <si>
    <t>20Х1М1Ф1ТР</t>
  </si>
  <si>
    <t>ф 50</t>
  </si>
  <si>
    <t>ТУ 14-1-552-72, ГОСТ 2590-88</t>
  </si>
  <si>
    <t>ЭП220ВД</t>
  </si>
  <si>
    <t>ХН51ВМТЮКФРВД</t>
  </si>
  <si>
    <t>ТУ 14-1-223-72, ГОСТ 2590-88, АТП</t>
  </si>
  <si>
    <t>ЭП428Ш</t>
  </si>
  <si>
    <t>20Х12ВНМФ</t>
  </si>
  <si>
    <t>ф 11</t>
  </si>
  <si>
    <t>ГОСТ 18968-73, УП 01-1874-62</t>
  </si>
  <si>
    <t>ЭП437ВД</t>
  </si>
  <si>
    <t>ВЖ102</t>
  </si>
  <si>
    <t>ф 38</t>
  </si>
  <si>
    <t>ТУ 14-1-2212-77, ГОСТ 22411-77</t>
  </si>
  <si>
    <t>ЭП479Ш</t>
  </si>
  <si>
    <t>ф 48</t>
  </si>
  <si>
    <t>ГОСТ 2590-06, ТУ 14-1-948-74</t>
  </si>
  <si>
    <t>ЭП517Ш</t>
  </si>
  <si>
    <t>ГОСТ 2590-88, ГОСТ 22411-77, АТП</t>
  </si>
  <si>
    <t>ф 20</t>
  </si>
  <si>
    <t>ГОСТ 2590-71, ГОСТ 1133-71</t>
  </si>
  <si>
    <t>ЭП543У-ИД</t>
  </si>
  <si>
    <t>ТУ 14-1-4042-85, АТП</t>
  </si>
  <si>
    <t>ЭП962ИД</t>
  </si>
  <si>
    <t>ф 210</t>
  </si>
  <si>
    <t>Труба</t>
  </si>
  <si>
    <t>09Х18Н10Т</t>
  </si>
  <si>
    <t>ф44х0,6</t>
  </si>
  <si>
    <t>ГОСТ 10498-82, АТП</t>
  </si>
  <si>
    <t>ф 2х0,7</t>
  </si>
  <si>
    <t>м</t>
  </si>
  <si>
    <t>ГОСТ 14162-79</t>
  </si>
  <si>
    <t>ф 4х0,32</t>
  </si>
  <si>
    <t>Л63</t>
  </si>
  <si>
    <t>ф 7х0,25</t>
  </si>
  <si>
    <t>ГОСТ 11383-75</t>
  </si>
  <si>
    <t>ф 8х0,25</t>
  </si>
  <si>
    <t>ПТ-1М</t>
  </si>
  <si>
    <t>ф 12х0,8</t>
  </si>
  <si>
    <t>ТУ 14-3-843-79</t>
  </si>
  <si>
    <t>ф 16х1,5</t>
  </si>
  <si>
    <t>ТУ 14-3-820-79</t>
  </si>
  <si>
    <t>ф 45х2</t>
  </si>
  <si>
    <t>ТУ 14-3-379-75</t>
  </si>
  <si>
    <t>ф 8,0х1,0</t>
  </si>
  <si>
    <t>15,8 (93,4м)</t>
  </si>
  <si>
    <t>Шестигранник</t>
  </si>
  <si>
    <t>8,0</t>
  </si>
  <si>
    <t>12,0</t>
  </si>
  <si>
    <t>ТУ 14-1-3957-85, ГОСТ 8560-78, АТП</t>
  </si>
  <si>
    <t>22,0</t>
  </si>
  <si>
    <t xml:space="preserve">ТУ 14-1-950-86, ГОСТ 8560-78, АТП </t>
  </si>
  <si>
    <t>55,0</t>
  </si>
  <si>
    <t>27,0</t>
  </si>
  <si>
    <t>ГОСТ 1414-75, ГОСТ 8560-78, АТП</t>
  </si>
  <si>
    <t>17,0</t>
  </si>
  <si>
    <t>ГОСТ 1050-88, ГОСТ 8560-78, АТП</t>
  </si>
  <si>
    <t>ГОСТ 1051-73, ГОСТ 8560-78, АТП</t>
  </si>
  <si>
    <t>ст.35</t>
  </si>
  <si>
    <t>ст.45</t>
  </si>
  <si>
    <t>18,0</t>
  </si>
  <si>
    <t xml:space="preserve">ТУ 14-1-2330-77, ГОСТ 8560-78, АТП </t>
  </si>
  <si>
    <t>ТУ 14-1-3217-81, АТП</t>
  </si>
  <si>
    <t>9,0</t>
  </si>
  <si>
    <t xml:space="preserve">ТУ 14-1-1791-76, ГОСТ 8560-78, АТП </t>
  </si>
  <si>
    <t>11,0</t>
  </si>
  <si>
    <t>30,0</t>
  </si>
  <si>
    <t>Штамповка</t>
  </si>
  <si>
    <t>40ХН</t>
  </si>
  <si>
    <t>БМ-26</t>
  </si>
  <si>
    <t>шт</t>
  </si>
  <si>
    <t>ТУ 1-801-885-01</t>
  </si>
  <si>
    <t>БМ-37</t>
  </si>
  <si>
    <t>БМ-38</t>
  </si>
  <si>
    <t>БМ-91</t>
  </si>
  <si>
    <t>БМ-92</t>
  </si>
  <si>
    <t>БМ-93</t>
  </si>
  <si>
    <t>БМ-94</t>
  </si>
  <si>
    <t>ТУ 14-1-3564-83, ГОСТ 8560-78, АТП</t>
  </si>
  <si>
    <t>2,0х800-900х1950-2200</t>
  </si>
  <si>
    <t>4,0х1060-1080х2100-2350</t>
  </si>
  <si>
    <t>5,0х1008-1017х2002-2011</t>
  </si>
  <si>
    <t>8,0х1130-1230х5300-5740</t>
  </si>
  <si>
    <t>ТУ 14-1-1747-76, НО</t>
  </si>
  <si>
    <t>3,0х500-1000х1500-2000</t>
  </si>
  <si>
    <t>ТУ 14-1-4296-87, вырезан образец</t>
  </si>
  <si>
    <t>20,0х1230-1330х3940-4000</t>
  </si>
  <si>
    <t>ТУ 14-1-4296-87, НО</t>
  </si>
  <si>
    <t>16,0х1410-1460х1430-1585</t>
  </si>
  <si>
    <t>40,0х950-1050х910</t>
  </si>
  <si>
    <t>11,0х970х2000, 2420</t>
  </si>
  <si>
    <t>1,3х700х1450-1600</t>
  </si>
  <si>
    <t xml:space="preserve">ТУ 14-1-1059-74, </t>
  </si>
  <si>
    <t>1,3х1020-1040х2100-2240</t>
  </si>
  <si>
    <t>ЭИ696</t>
  </si>
  <si>
    <t>ф 65</t>
  </si>
  <si>
    <t>ТУ 14-1-1671-76, ГОСТ 1133-71</t>
  </si>
  <si>
    <t>ф 11,75</t>
  </si>
  <si>
    <t>ТУ 14-1-75-71</t>
  </si>
  <si>
    <t>ЭИ437Б-ВД</t>
  </si>
  <si>
    <t>ЭИ435Ш</t>
  </si>
  <si>
    <t>160х160х1300-2000</t>
  </si>
  <si>
    <t>ф 70</t>
  </si>
  <si>
    <t>ТУ 14-1-3721-84</t>
  </si>
  <si>
    <t>ТУ 14-1-3721-84, г/к</t>
  </si>
  <si>
    <t>ЭП708ВД</t>
  </si>
  <si>
    <t>ф180</t>
  </si>
  <si>
    <t>ТУ 14-1-1018-98</t>
  </si>
  <si>
    <t>Электрод</t>
  </si>
  <si>
    <t>ЭИ417</t>
  </si>
  <si>
    <t>ф250х1955</t>
  </si>
  <si>
    <t>ф263х1950</t>
  </si>
  <si>
    <t>ф255х1963</t>
  </si>
  <si>
    <t>ТУ 14-1-3564-83, АТП</t>
  </si>
  <si>
    <t>40Х13</t>
  </si>
  <si>
    <t>ф 105</t>
  </si>
  <si>
    <t>Трубн. заготовка</t>
  </si>
  <si>
    <t>304L</t>
  </si>
  <si>
    <t>ф 270</t>
  </si>
  <si>
    <t>2,8х1000х1800</t>
  </si>
  <si>
    <t>ф 1,0</t>
  </si>
  <si>
    <t>ВТ20Л</t>
  </si>
  <si>
    <t>ф280</t>
  </si>
  <si>
    <t>ВТ5Л</t>
  </si>
  <si>
    <t>Предлагаем Вам следующий металлопрокат из наличия на складе в г. Электросталь.</t>
  </si>
  <si>
    <t>ТУ 14-1-2862-79, АТП</t>
  </si>
  <si>
    <t>Экспорт и импорт высококачественных сталей</t>
  </si>
  <si>
    <t>Тел./Факс: (495) 981-17-75 (499) 254-01-13 (499) 254-96-98 Факс: (499) 766-73-01</t>
  </si>
  <si>
    <t>www.galiongroup.ru</t>
  </si>
  <si>
    <t>E-mail: info@galiongroup.ru</t>
  </si>
  <si>
    <t>Адрес офиса: 127051, г. Москва, Трубная площадь, 2, офис 11</t>
  </si>
  <si>
    <t>Адрес склада: г. Электросталь, Строительный пер., д. 10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</si>
</sst>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6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4" fontId="1" fillId="24" borderId="18" xfId="0" applyNumberFormat="1" applyFont="1" applyFill="1" applyBorder="1" applyAlignment="1">
      <alignment horizontal="righ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4" fontId="1" fillId="24" borderId="22" xfId="0" applyNumberFormat="1" applyFont="1" applyFill="1" applyBorder="1" applyAlignment="1">
      <alignment horizontal="righ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" fillId="24" borderId="23" xfId="0" applyFont="1" applyFill="1" applyBorder="1" applyAlignment="1">
      <alignment horizontal="left" vertical="center" wrapText="1"/>
    </xf>
    <xf numFmtId="2" fontId="1" fillId="24" borderId="22" xfId="0" applyNumberFormat="1" applyFont="1" applyFill="1" applyBorder="1" applyAlignment="1">
      <alignment horizontal="right" vertical="center" wrapText="1"/>
    </xf>
    <xf numFmtId="0" fontId="1" fillId="24" borderId="22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center" vertical="center" wrapText="1"/>
    </xf>
    <xf numFmtId="4" fontId="1" fillId="24" borderId="21" xfId="0" applyNumberFormat="1" applyFont="1" applyFill="1" applyBorder="1" applyAlignment="1">
      <alignment horizontal="right" vertical="center" wrapText="1"/>
    </xf>
    <xf numFmtId="0" fontId="1" fillId="24" borderId="21" xfId="0" applyFont="1" applyFill="1" applyBorder="1" applyAlignment="1">
      <alignment horizontal="center" vertical="center"/>
    </xf>
    <xf numFmtId="4" fontId="1" fillId="24" borderId="21" xfId="0" applyNumberFormat="1" applyFont="1" applyFill="1" applyBorder="1" applyAlignment="1">
      <alignment horizontal="right" vertical="center"/>
    </xf>
    <xf numFmtId="0" fontId="1" fillId="24" borderId="25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/>
    </xf>
    <xf numFmtId="4" fontId="1" fillId="24" borderId="26" xfId="0" applyNumberFormat="1" applyFont="1" applyFill="1" applyBorder="1" applyAlignment="1">
      <alignment horizontal="right" vertical="center"/>
    </xf>
    <xf numFmtId="0" fontId="1" fillId="24" borderId="26" xfId="0" applyFont="1" applyFill="1" applyBorder="1" applyAlignment="1">
      <alignment horizontal="left" vertical="center" wrapText="1"/>
    </xf>
    <xf numFmtId="0" fontId="1" fillId="24" borderId="27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2" fontId="1" fillId="24" borderId="0" xfId="0" applyNumberFormat="1" applyFont="1" applyFill="1" applyBorder="1" applyAlignment="1">
      <alignment horizontal="righ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4" fontId="1" fillId="24" borderId="26" xfId="0" applyNumberFormat="1" applyFont="1" applyFill="1" applyBorder="1" applyAlignment="1">
      <alignment horizontal="right" vertical="center" wrapText="1"/>
    </xf>
    <xf numFmtId="4" fontId="1" fillId="24" borderId="0" xfId="0" applyNumberFormat="1" applyFont="1" applyFill="1" applyBorder="1" applyAlignment="1">
      <alignment horizontal="right" vertical="center" wrapText="1"/>
    </xf>
    <xf numFmtId="2" fontId="1" fillId="24" borderId="18" xfId="0" applyNumberFormat="1" applyFont="1" applyFill="1" applyBorder="1" applyAlignment="1">
      <alignment horizontal="right" vertical="center" wrapText="1"/>
    </xf>
    <xf numFmtId="2" fontId="1" fillId="24" borderId="21" xfId="0" applyNumberFormat="1" applyFont="1" applyFill="1" applyBorder="1" applyAlignment="1">
      <alignment horizontal="right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righ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29" xfId="0" applyFont="1" applyFill="1" applyBorder="1" applyAlignment="1">
      <alignment horizontal="left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right" vertical="center" wrapText="1"/>
    </xf>
    <xf numFmtId="0" fontId="1" fillId="24" borderId="32" xfId="0" applyFont="1" applyFill="1" applyBorder="1" applyAlignment="1">
      <alignment horizontal="left" vertical="center" wrapText="1"/>
    </xf>
    <xf numFmtId="0" fontId="1" fillId="24" borderId="33" xfId="0" applyFont="1" applyFill="1" applyBorder="1" applyAlignment="1">
      <alignment horizontal="left" vertical="center" wrapText="1"/>
    </xf>
    <xf numFmtId="0" fontId="1" fillId="24" borderId="34" xfId="0" applyFont="1" applyFill="1" applyBorder="1" applyAlignment="1">
      <alignment horizontal="left" vertical="center" wrapText="1"/>
    </xf>
    <xf numFmtId="2" fontId="1" fillId="24" borderId="26" xfId="0" applyNumberFormat="1" applyFont="1" applyFill="1" applyBorder="1" applyAlignment="1">
      <alignment horizontal="right" vertical="center" wrapText="1"/>
    </xf>
    <xf numFmtId="0" fontId="1" fillId="24" borderId="14" xfId="0" applyFont="1" applyFill="1" applyBorder="1" applyAlignment="1">
      <alignment horizontal="center" vertical="center" wrapText="1"/>
    </xf>
    <xf numFmtId="2" fontId="1" fillId="24" borderId="14" xfId="0" applyNumberFormat="1" applyFont="1" applyFill="1" applyBorder="1" applyAlignment="1">
      <alignment horizontal="righ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2" fontId="2" fillId="24" borderId="21" xfId="0" applyNumberFormat="1" applyFont="1" applyFill="1" applyBorder="1" applyAlignment="1">
      <alignment horizontal="right" vertical="center" wrapText="1"/>
    </xf>
    <xf numFmtId="0" fontId="2" fillId="24" borderId="21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horizontal="left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2" fontId="1" fillId="24" borderId="36" xfId="0" applyNumberFormat="1" applyFont="1" applyFill="1" applyBorder="1" applyAlignment="1">
      <alignment horizontal="right" vertical="center" wrapText="1"/>
    </xf>
    <xf numFmtId="0" fontId="1" fillId="24" borderId="36" xfId="0" applyFont="1" applyFill="1" applyBorder="1" applyAlignment="1">
      <alignment horizontal="left" vertical="center" wrapText="1"/>
    </xf>
    <xf numFmtId="0" fontId="1" fillId="24" borderId="37" xfId="0" applyFont="1" applyFill="1" applyBorder="1" applyAlignment="1">
      <alignment horizontal="left" vertical="center" wrapText="1"/>
    </xf>
    <xf numFmtId="0" fontId="1" fillId="24" borderId="26" xfId="0" applyFont="1" applyFill="1" applyBorder="1" applyAlignment="1">
      <alignment horizontal="left" vertical="center"/>
    </xf>
    <xf numFmtId="164" fontId="1" fillId="24" borderId="21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2" fillId="24" borderId="0" xfId="42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0</xdr:col>
      <xdr:colOff>1038225</xdr:colOff>
      <xdr:row>4</xdr:row>
      <xdr:rowOff>209550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952500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liongroup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K72" sqref="K72"/>
    </sheetView>
  </sheetViews>
  <sheetFormatPr defaultColWidth="8.8515625" defaultRowHeight="15"/>
  <cols>
    <col min="1" max="1" width="16.7109375" style="3" customWidth="1"/>
    <col min="2" max="2" width="14.140625" style="3" customWidth="1"/>
    <col min="3" max="3" width="21.28125" style="3" customWidth="1"/>
    <col min="4" max="4" width="24.28125" style="3" bestFit="1" customWidth="1"/>
    <col min="5" max="5" width="10.00390625" style="3" customWidth="1"/>
    <col min="6" max="6" width="6.421875" style="3" customWidth="1"/>
    <col min="7" max="7" width="36.7109375" style="3" bestFit="1" customWidth="1"/>
    <col min="8" max="245" width="8.8515625" style="3" customWidth="1"/>
    <col min="246" max="246" width="16.140625" style="3" bestFit="1" customWidth="1"/>
    <col min="247" max="247" width="12.421875" style="3" customWidth="1"/>
    <col min="248" max="248" width="16.00390625" style="3" customWidth="1"/>
    <col min="249" max="249" width="19.421875" style="3" customWidth="1"/>
    <col min="250" max="250" width="10.00390625" style="3" customWidth="1"/>
    <col min="251" max="251" width="6.421875" style="3" customWidth="1"/>
    <col min="252" max="252" width="29.57421875" style="3" customWidth="1"/>
    <col min="253" max="253" width="11.140625" style="3" customWidth="1"/>
    <col min="254" max="254" width="8.8515625" style="3" customWidth="1"/>
    <col min="255" max="255" width="7.7109375" style="3" customWidth="1"/>
    <col min="256" max="16384" width="8.8515625" style="3" customWidth="1"/>
  </cols>
  <sheetData>
    <row r="1" spans="2:6" ht="15">
      <c r="B1" s="72" t="s">
        <v>315</v>
      </c>
      <c r="C1" s="72"/>
      <c r="D1" s="72"/>
      <c r="E1" s="73" t="s">
        <v>317</v>
      </c>
      <c r="F1" s="72"/>
    </row>
    <row r="2" spans="2:6" ht="15">
      <c r="B2" s="72" t="s">
        <v>319</v>
      </c>
      <c r="C2" s="72"/>
      <c r="D2" s="72"/>
      <c r="E2" s="72" t="s">
        <v>318</v>
      </c>
      <c r="F2" s="72"/>
    </row>
    <row r="3" spans="2:6" ht="15">
      <c r="B3" s="72" t="s">
        <v>320</v>
      </c>
      <c r="C3" s="72"/>
      <c r="D3" s="72"/>
      <c r="E3" s="72"/>
      <c r="F3" s="72"/>
    </row>
    <row r="4" spans="2:6" ht="15">
      <c r="B4" s="72" t="s">
        <v>316</v>
      </c>
      <c r="C4" s="72"/>
      <c r="D4" s="72"/>
      <c r="E4" s="72"/>
      <c r="F4" s="72"/>
    </row>
    <row r="5" spans="1:7" ht="22.5" customHeight="1" thickBot="1">
      <c r="A5" s="1" t="s">
        <v>313</v>
      </c>
      <c r="B5" s="2"/>
      <c r="C5" s="2"/>
      <c r="D5" s="2"/>
      <c r="E5" s="2"/>
      <c r="F5" s="2"/>
      <c r="G5" s="2"/>
    </row>
    <row r="6" spans="1:7" ht="29.25" thickBot="1">
      <c r="A6" s="4" t="s">
        <v>0</v>
      </c>
      <c r="B6" s="5" t="s">
        <v>1</v>
      </c>
      <c r="C6" s="6" t="s">
        <v>2</v>
      </c>
      <c r="D6" s="5" t="s">
        <v>3</v>
      </c>
      <c r="E6" s="5" t="s">
        <v>4</v>
      </c>
      <c r="F6" s="5" t="s">
        <v>5</v>
      </c>
      <c r="G6" s="7" t="s">
        <v>6</v>
      </c>
    </row>
    <row r="7" spans="1:7" ht="15">
      <c r="A7" s="8" t="s">
        <v>7</v>
      </c>
      <c r="B7" s="9" t="s">
        <v>8</v>
      </c>
      <c r="C7" s="10"/>
      <c r="D7" s="10" t="s">
        <v>9</v>
      </c>
      <c r="E7" s="11">
        <v>858</v>
      </c>
      <c r="F7" s="12" t="s">
        <v>10</v>
      </c>
      <c r="G7" s="13" t="s">
        <v>11</v>
      </c>
    </row>
    <row r="8" spans="1:7" ht="15">
      <c r="A8" s="14" t="s">
        <v>7</v>
      </c>
      <c r="B8" s="15" t="s">
        <v>8</v>
      </c>
      <c r="C8" s="16"/>
      <c r="D8" s="16" t="s">
        <v>12</v>
      </c>
      <c r="E8" s="17">
        <v>30</v>
      </c>
      <c r="F8" s="18" t="s">
        <v>10</v>
      </c>
      <c r="G8" s="19" t="s">
        <v>11</v>
      </c>
    </row>
    <row r="9" spans="1:7" ht="15">
      <c r="A9" s="14" t="s">
        <v>7</v>
      </c>
      <c r="B9" s="16" t="s">
        <v>13</v>
      </c>
      <c r="C9" s="16"/>
      <c r="D9" s="16" t="s">
        <v>14</v>
      </c>
      <c r="E9" s="20">
        <v>120</v>
      </c>
      <c r="F9" s="21" t="s">
        <v>10</v>
      </c>
      <c r="G9" s="19" t="s">
        <v>15</v>
      </c>
    </row>
    <row r="10" spans="1:7" ht="15">
      <c r="A10" s="14" t="s">
        <v>7</v>
      </c>
      <c r="B10" s="16" t="s">
        <v>16</v>
      </c>
      <c r="C10" s="16"/>
      <c r="D10" s="16" t="s">
        <v>17</v>
      </c>
      <c r="E10" s="17">
        <v>2605</v>
      </c>
      <c r="F10" s="21" t="s">
        <v>10</v>
      </c>
      <c r="G10" s="19" t="s">
        <v>18</v>
      </c>
    </row>
    <row r="11" spans="1:7" ht="15">
      <c r="A11" s="22" t="s">
        <v>7</v>
      </c>
      <c r="B11" s="15" t="s">
        <v>16</v>
      </c>
      <c r="C11" s="15"/>
      <c r="D11" s="15" t="s">
        <v>19</v>
      </c>
      <c r="E11" s="23">
        <v>1240</v>
      </c>
      <c r="F11" s="18" t="s">
        <v>10</v>
      </c>
      <c r="G11" s="19" t="s">
        <v>18</v>
      </c>
    </row>
    <row r="12" spans="1:7" ht="15">
      <c r="A12" s="22" t="s">
        <v>7</v>
      </c>
      <c r="B12" s="15" t="s">
        <v>16</v>
      </c>
      <c r="C12" s="15"/>
      <c r="D12" s="15" t="s">
        <v>20</v>
      </c>
      <c r="E12" s="23">
        <v>1786</v>
      </c>
      <c r="F12" s="18" t="s">
        <v>10</v>
      </c>
      <c r="G12" s="19" t="s">
        <v>21</v>
      </c>
    </row>
    <row r="13" spans="1:7" ht="15">
      <c r="A13" s="22" t="s">
        <v>7</v>
      </c>
      <c r="B13" s="15" t="s">
        <v>16</v>
      </c>
      <c r="C13" s="15"/>
      <c r="D13" s="15" t="s">
        <v>22</v>
      </c>
      <c r="E13" s="23">
        <v>3560</v>
      </c>
      <c r="F13" s="18" t="s">
        <v>10</v>
      </c>
      <c r="G13" s="19" t="s">
        <v>21</v>
      </c>
    </row>
    <row r="14" spans="1:7" ht="15">
      <c r="A14" s="22" t="s">
        <v>7</v>
      </c>
      <c r="B14" s="15" t="s">
        <v>16</v>
      </c>
      <c r="C14" s="24"/>
      <c r="D14" s="15" t="s">
        <v>23</v>
      </c>
      <c r="E14" s="25">
        <v>3597</v>
      </c>
      <c r="F14" s="18" t="s">
        <v>10</v>
      </c>
      <c r="G14" s="19" t="s">
        <v>21</v>
      </c>
    </row>
    <row r="15" spans="1:7" ht="15.75" thickBot="1">
      <c r="A15" s="26" t="s">
        <v>7</v>
      </c>
      <c r="B15" s="27" t="s">
        <v>289</v>
      </c>
      <c r="C15" s="28"/>
      <c r="D15" s="27" t="s">
        <v>290</v>
      </c>
      <c r="E15" s="29">
        <v>865</v>
      </c>
      <c r="F15" s="30" t="s">
        <v>10</v>
      </c>
      <c r="G15" s="31"/>
    </row>
    <row r="16" spans="1:7" ht="15.75" thickBot="1">
      <c r="A16" s="32"/>
      <c r="B16" s="32"/>
      <c r="C16" s="32"/>
      <c r="D16" s="32"/>
      <c r="E16" s="33"/>
      <c r="F16" s="34"/>
      <c r="G16" s="34"/>
    </row>
    <row r="17" spans="1:7" ht="15">
      <c r="A17" s="8" t="s">
        <v>24</v>
      </c>
      <c r="B17" s="10" t="s">
        <v>25</v>
      </c>
      <c r="C17" s="10" t="s">
        <v>26</v>
      </c>
      <c r="D17" s="10" t="s">
        <v>27</v>
      </c>
      <c r="E17" s="11">
        <v>129</v>
      </c>
      <c r="F17" s="35" t="s">
        <v>10</v>
      </c>
      <c r="G17" s="13" t="s">
        <v>28</v>
      </c>
    </row>
    <row r="18" spans="1:7" ht="15">
      <c r="A18" s="22" t="s">
        <v>24</v>
      </c>
      <c r="B18" s="15" t="s">
        <v>29</v>
      </c>
      <c r="C18" s="15" t="s">
        <v>30</v>
      </c>
      <c r="D18" s="15" t="s">
        <v>31</v>
      </c>
      <c r="E18" s="23">
        <v>168</v>
      </c>
      <c r="F18" s="18" t="s">
        <v>10</v>
      </c>
      <c r="G18" s="19" t="s">
        <v>32</v>
      </c>
    </row>
    <row r="19" spans="1:7" ht="15">
      <c r="A19" s="22" t="s">
        <v>24</v>
      </c>
      <c r="B19" s="15" t="s">
        <v>29</v>
      </c>
      <c r="C19" s="15" t="s">
        <v>30</v>
      </c>
      <c r="D19" s="15" t="s">
        <v>33</v>
      </c>
      <c r="E19" s="23">
        <v>105.5</v>
      </c>
      <c r="F19" s="18" t="s">
        <v>10</v>
      </c>
      <c r="G19" s="19" t="s">
        <v>34</v>
      </c>
    </row>
    <row r="20" spans="1:7" ht="15">
      <c r="A20" s="22" t="s">
        <v>24</v>
      </c>
      <c r="B20" s="15" t="s">
        <v>35</v>
      </c>
      <c r="C20" s="15" t="s">
        <v>36</v>
      </c>
      <c r="D20" s="15" t="s">
        <v>38</v>
      </c>
      <c r="E20" s="23">
        <v>245</v>
      </c>
      <c r="F20" s="18" t="s">
        <v>10</v>
      </c>
      <c r="G20" s="19" t="s">
        <v>37</v>
      </c>
    </row>
    <row r="21" spans="1:7" ht="15">
      <c r="A21" s="22" t="s">
        <v>24</v>
      </c>
      <c r="B21" s="15" t="s">
        <v>39</v>
      </c>
      <c r="C21" s="15" t="s">
        <v>40</v>
      </c>
      <c r="D21" s="15" t="s">
        <v>41</v>
      </c>
      <c r="E21" s="23">
        <v>37</v>
      </c>
      <c r="F21" s="18" t="s">
        <v>10</v>
      </c>
      <c r="G21" s="19" t="s">
        <v>42</v>
      </c>
    </row>
    <row r="22" spans="1:7" ht="15">
      <c r="A22" s="22" t="s">
        <v>24</v>
      </c>
      <c r="B22" s="15" t="s">
        <v>39</v>
      </c>
      <c r="C22" s="15" t="s">
        <v>40</v>
      </c>
      <c r="D22" s="15" t="s">
        <v>43</v>
      </c>
      <c r="E22" s="23">
        <v>76</v>
      </c>
      <c r="F22" s="18" t="s">
        <v>10</v>
      </c>
      <c r="G22" s="19" t="s">
        <v>42</v>
      </c>
    </row>
    <row r="23" spans="1:7" ht="15.75" thickBot="1">
      <c r="A23" s="26" t="s">
        <v>24</v>
      </c>
      <c r="B23" s="27" t="s">
        <v>44</v>
      </c>
      <c r="C23" s="27" t="s">
        <v>45</v>
      </c>
      <c r="D23" s="27" t="s">
        <v>31</v>
      </c>
      <c r="E23" s="36">
        <v>1895</v>
      </c>
      <c r="F23" s="30" t="s">
        <v>10</v>
      </c>
      <c r="G23" s="31"/>
    </row>
    <row r="24" spans="1:7" ht="15.75" thickBot="1">
      <c r="A24" s="32"/>
      <c r="B24" s="32"/>
      <c r="C24" s="32"/>
      <c r="D24" s="32"/>
      <c r="E24" s="37"/>
      <c r="F24" s="34"/>
      <c r="G24" s="34"/>
    </row>
    <row r="25" spans="1:7" ht="15">
      <c r="A25" s="8" t="s">
        <v>46</v>
      </c>
      <c r="B25" s="10" t="s">
        <v>48</v>
      </c>
      <c r="C25" s="10"/>
      <c r="D25" s="10" t="s">
        <v>50</v>
      </c>
      <c r="E25" s="38">
        <v>293</v>
      </c>
      <c r="F25" s="35" t="s">
        <v>10</v>
      </c>
      <c r="G25" s="13" t="s">
        <v>49</v>
      </c>
    </row>
    <row r="26" spans="1:7" ht="15">
      <c r="A26" s="22" t="s">
        <v>46</v>
      </c>
      <c r="B26" s="15" t="s">
        <v>48</v>
      </c>
      <c r="C26" s="15"/>
      <c r="D26" s="15" t="s">
        <v>51</v>
      </c>
      <c r="E26" s="39">
        <v>203.5</v>
      </c>
      <c r="F26" s="18" t="s">
        <v>10</v>
      </c>
      <c r="G26" s="19" t="s">
        <v>49</v>
      </c>
    </row>
    <row r="27" spans="1:7" ht="15">
      <c r="A27" s="22" t="s">
        <v>46</v>
      </c>
      <c r="B27" s="15" t="s">
        <v>48</v>
      </c>
      <c r="C27" s="15"/>
      <c r="D27" s="15" t="s">
        <v>52</v>
      </c>
      <c r="E27" s="39">
        <v>289</v>
      </c>
      <c r="F27" s="18" t="s">
        <v>10</v>
      </c>
      <c r="G27" s="19" t="s">
        <v>49</v>
      </c>
    </row>
    <row r="28" spans="1:7" ht="15">
      <c r="A28" s="22" t="s">
        <v>46</v>
      </c>
      <c r="B28" s="15" t="s">
        <v>48</v>
      </c>
      <c r="C28" s="15"/>
      <c r="D28" s="15" t="s">
        <v>53</v>
      </c>
      <c r="E28" s="39">
        <v>262</v>
      </c>
      <c r="F28" s="18" t="s">
        <v>10</v>
      </c>
      <c r="G28" s="19" t="s">
        <v>49</v>
      </c>
    </row>
    <row r="29" spans="1:7" ht="15">
      <c r="A29" s="22" t="s">
        <v>46</v>
      </c>
      <c r="B29" s="15" t="s">
        <v>54</v>
      </c>
      <c r="C29" s="15"/>
      <c r="D29" s="15" t="s">
        <v>55</v>
      </c>
      <c r="E29" s="39">
        <f>171+306</f>
        <v>477</v>
      </c>
      <c r="F29" s="18" t="s">
        <v>10</v>
      </c>
      <c r="G29" s="19" t="s">
        <v>56</v>
      </c>
    </row>
    <row r="30" spans="1:7" ht="15">
      <c r="A30" s="22" t="s">
        <v>46</v>
      </c>
      <c r="B30" s="15" t="s">
        <v>54</v>
      </c>
      <c r="C30" s="15"/>
      <c r="D30" s="15" t="s">
        <v>57</v>
      </c>
      <c r="E30" s="39">
        <f>166+128+526+124</f>
        <v>944</v>
      </c>
      <c r="F30" s="18" t="s">
        <v>10</v>
      </c>
      <c r="G30" s="19" t="s">
        <v>56</v>
      </c>
    </row>
    <row r="31" spans="1:7" ht="15">
      <c r="A31" s="22" t="s">
        <v>46</v>
      </c>
      <c r="B31" s="15" t="s">
        <v>54</v>
      </c>
      <c r="C31" s="15"/>
      <c r="D31" s="15" t="s">
        <v>58</v>
      </c>
      <c r="E31" s="39">
        <f>643+226</f>
        <v>869</v>
      </c>
      <c r="F31" s="18" t="s">
        <v>10</v>
      </c>
      <c r="G31" s="19" t="s">
        <v>56</v>
      </c>
    </row>
    <row r="32" spans="1:7" ht="15">
      <c r="A32" s="22" t="s">
        <v>46</v>
      </c>
      <c r="B32" s="15" t="s">
        <v>54</v>
      </c>
      <c r="C32" s="15"/>
      <c r="D32" s="15" t="s">
        <v>59</v>
      </c>
      <c r="E32" s="23">
        <f>660+850+640+388+138+494</f>
        <v>3170</v>
      </c>
      <c r="F32" s="18" t="s">
        <v>10</v>
      </c>
      <c r="G32" s="19" t="s">
        <v>56</v>
      </c>
    </row>
    <row r="33" spans="1:7" ht="15">
      <c r="A33" s="22" t="s">
        <v>46</v>
      </c>
      <c r="B33" s="15" t="s">
        <v>54</v>
      </c>
      <c r="C33" s="15"/>
      <c r="D33" s="15" t="s">
        <v>60</v>
      </c>
      <c r="E33" s="23">
        <f>909+808+764</f>
        <v>2481</v>
      </c>
      <c r="F33" s="18" t="s">
        <v>10</v>
      </c>
      <c r="G33" s="19" t="s">
        <v>56</v>
      </c>
    </row>
    <row r="34" spans="1:7" ht="15">
      <c r="A34" s="22" t="s">
        <v>46</v>
      </c>
      <c r="B34" s="15" t="s">
        <v>54</v>
      </c>
      <c r="C34" s="15"/>
      <c r="D34" s="15" t="s">
        <v>61</v>
      </c>
      <c r="E34" s="39">
        <f>394+172</f>
        <v>566</v>
      </c>
      <c r="F34" s="18" t="s">
        <v>10</v>
      </c>
      <c r="G34" s="19" t="s">
        <v>56</v>
      </c>
    </row>
    <row r="35" spans="1:7" ht="15">
      <c r="A35" s="22" t="s">
        <v>46</v>
      </c>
      <c r="B35" s="15" t="s">
        <v>62</v>
      </c>
      <c r="C35" s="15"/>
      <c r="D35" s="15" t="s">
        <v>59</v>
      </c>
      <c r="E35" s="39">
        <v>232</v>
      </c>
      <c r="F35" s="18" t="s">
        <v>10</v>
      </c>
      <c r="G35" s="19" t="s">
        <v>56</v>
      </c>
    </row>
    <row r="36" spans="1:7" ht="12" customHeight="1">
      <c r="A36" s="22" t="s">
        <v>46</v>
      </c>
      <c r="B36" s="15" t="s">
        <v>25</v>
      </c>
      <c r="C36" s="15" t="s">
        <v>26</v>
      </c>
      <c r="D36" s="15" t="s">
        <v>268</v>
      </c>
      <c r="E36" s="39">
        <v>122</v>
      </c>
      <c r="F36" s="18" t="s">
        <v>10</v>
      </c>
      <c r="G36" s="19"/>
    </row>
    <row r="37" spans="1:7" ht="12" customHeight="1">
      <c r="A37" s="22" t="s">
        <v>46</v>
      </c>
      <c r="B37" s="15" t="s">
        <v>25</v>
      </c>
      <c r="C37" s="15" t="s">
        <v>26</v>
      </c>
      <c r="D37" s="15" t="s">
        <v>273</v>
      </c>
      <c r="E37" s="39">
        <v>46</v>
      </c>
      <c r="F37" s="18" t="s">
        <v>10</v>
      </c>
      <c r="G37" s="19" t="s">
        <v>274</v>
      </c>
    </row>
    <row r="38" spans="1:7" ht="12" customHeight="1">
      <c r="A38" s="22" t="s">
        <v>46</v>
      </c>
      <c r="B38" s="15" t="s">
        <v>25</v>
      </c>
      <c r="C38" s="15" t="s">
        <v>26</v>
      </c>
      <c r="D38" s="15" t="s">
        <v>64</v>
      </c>
      <c r="E38" s="39">
        <v>54.5</v>
      </c>
      <c r="F38" s="18" t="s">
        <v>10</v>
      </c>
      <c r="G38" s="19" t="s">
        <v>63</v>
      </c>
    </row>
    <row r="39" spans="1:7" ht="12" customHeight="1">
      <c r="A39" s="22" t="s">
        <v>46</v>
      </c>
      <c r="B39" s="15" t="s">
        <v>25</v>
      </c>
      <c r="C39" s="15" t="s">
        <v>26</v>
      </c>
      <c r="D39" s="15" t="s">
        <v>269</v>
      </c>
      <c r="E39" s="39">
        <v>407</v>
      </c>
      <c r="F39" s="18" t="s">
        <v>10</v>
      </c>
      <c r="G39" s="19" t="s">
        <v>63</v>
      </c>
    </row>
    <row r="40" spans="1:7" ht="12" customHeight="1">
      <c r="A40" s="22" t="s">
        <v>46</v>
      </c>
      <c r="B40" s="15" t="s">
        <v>25</v>
      </c>
      <c r="C40" s="15" t="s">
        <v>26</v>
      </c>
      <c r="D40" s="15" t="s">
        <v>270</v>
      </c>
      <c r="E40" s="39">
        <v>86</v>
      </c>
      <c r="F40" s="18" t="s">
        <v>10</v>
      </c>
      <c r="G40" s="19" t="s">
        <v>63</v>
      </c>
    </row>
    <row r="41" spans="1:7" ht="12" customHeight="1">
      <c r="A41" s="22" t="s">
        <v>46</v>
      </c>
      <c r="B41" s="15" t="s">
        <v>25</v>
      </c>
      <c r="C41" s="15" t="s">
        <v>26</v>
      </c>
      <c r="D41" s="15" t="s">
        <v>271</v>
      </c>
      <c r="E41" s="39">
        <v>460</v>
      </c>
      <c r="F41" s="18" t="s">
        <v>10</v>
      </c>
      <c r="G41" s="19" t="s">
        <v>272</v>
      </c>
    </row>
    <row r="42" spans="1:7" ht="12" customHeight="1">
      <c r="A42" s="22" t="s">
        <v>46</v>
      </c>
      <c r="B42" s="15" t="s">
        <v>25</v>
      </c>
      <c r="C42" s="15" t="s">
        <v>26</v>
      </c>
      <c r="D42" s="15" t="s">
        <v>66</v>
      </c>
      <c r="E42" s="39">
        <v>240</v>
      </c>
      <c r="F42" s="18" t="s">
        <v>10</v>
      </c>
      <c r="G42" s="19" t="s">
        <v>63</v>
      </c>
    </row>
    <row r="43" spans="1:7" ht="12" customHeight="1">
      <c r="A43" s="22" t="s">
        <v>46</v>
      </c>
      <c r="B43" s="15" t="s">
        <v>25</v>
      </c>
      <c r="C43" s="15" t="s">
        <v>26</v>
      </c>
      <c r="D43" s="15" t="s">
        <v>277</v>
      </c>
      <c r="E43" s="39">
        <v>293</v>
      </c>
      <c r="F43" s="18" t="s">
        <v>10</v>
      </c>
      <c r="G43" s="19" t="s">
        <v>276</v>
      </c>
    </row>
    <row r="44" spans="1:7" ht="12" customHeight="1">
      <c r="A44" s="22" t="s">
        <v>46</v>
      </c>
      <c r="B44" s="15" t="s">
        <v>25</v>
      </c>
      <c r="C44" s="15" t="s">
        <v>26</v>
      </c>
      <c r="D44" s="15" t="s">
        <v>275</v>
      </c>
      <c r="E44" s="39">
        <v>431</v>
      </c>
      <c r="F44" s="18" t="s">
        <v>10</v>
      </c>
      <c r="G44" s="19" t="s">
        <v>276</v>
      </c>
    </row>
    <row r="45" spans="1:7" ht="12" customHeight="1">
      <c r="A45" s="22" t="s">
        <v>46</v>
      </c>
      <c r="B45" s="15" t="s">
        <v>25</v>
      </c>
      <c r="C45" s="15" t="s">
        <v>26</v>
      </c>
      <c r="D45" s="15" t="s">
        <v>278</v>
      </c>
      <c r="E45" s="39">
        <v>328</v>
      </c>
      <c r="F45" s="18" t="s">
        <v>10</v>
      </c>
      <c r="G45" s="19" t="s">
        <v>63</v>
      </c>
    </row>
    <row r="46" spans="1:7" ht="15">
      <c r="A46" s="22" t="s">
        <v>46</v>
      </c>
      <c r="B46" s="15" t="s">
        <v>67</v>
      </c>
      <c r="C46" s="15" t="s">
        <v>68</v>
      </c>
      <c r="D46" s="15" t="s">
        <v>69</v>
      </c>
      <c r="E46" s="39">
        <v>247</v>
      </c>
      <c r="F46" s="18" t="s">
        <v>10</v>
      </c>
      <c r="G46" s="19" t="s">
        <v>65</v>
      </c>
    </row>
    <row r="47" spans="1:7" ht="15">
      <c r="A47" s="22" t="s">
        <v>70</v>
      </c>
      <c r="B47" s="15" t="s">
        <v>71</v>
      </c>
      <c r="C47" s="15"/>
      <c r="D47" s="15" t="s">
        <v>72</v>
      </c>
      <c r="E47" s="39">
        <f>305</f>
        <v>305</v>
      </c>
      <c r="F47" s="18" t="s">
        <v>10</v>
      </c>
      <c r="G47" s="19"/>
    </row>
    <row r="48" spans="1:7" ht="15">
      <c r="A48" s="22" t="s">
        <v>70</v>
      </c>
      <c r="B48" s="15" t="s">
        <v>71</v>
      </c>
      <c r="C48" s="15"/>
      <c r="D48" s="15" t="s">
        <v>64</v>
      </c>
      <c r="E48" s="39">
        <f>262</f>
        <v>262</v>
      </c>
      <c r="F48" s="18" t="s">
        <v>10</v>
      </c>
      <c r="G48" s="19"/>
    </row>
    <row r="49" spans="1:7" ht="15">
      <c r="A49" s="22" t="s">
        <v>70</v>
      </c>
      <c r="B49" s="15" t="s">
        <v>71</v>
      </c>
      <c r="C49" s="15"/>
      <c r="D49" s="15" t="s">
        <v>279</v>
      </c>
      <c r="E49" s="39">
        <f>180+215</f>
        <v>395</v>
      </c>
      <c r="F49" s="18" t="s">
        <v>10</v>
      </c>
      <c r="G49" s="19"/>
    </row>
    <row r="50" spans="1:7" ht="15">
      <c r="A50" s="22" t="s">
        <v>46</v>
      </c>
      <c r="B50" s="15" t="s">
        <v>73</v>
      </c>
      <c r="C50" s="15" t="s">
        <v>74</v>
      </c>
      <c r="D50" s="15" t="s">
        <v>64</v>
      </c>
      <c r="E50" s="39">
        <v>233.5</v>
      </c>
      <c r="F50" s="18" t="s">
        <v>10</v>
      </c>
      <c r="G50" s="19" t="s">
        <v>65</v>
      </c>
    </row>
    <row r="51" spans="1:7" ht="15">
      <c r="A51" s="22" t="s">
        <v>46</v>
      </c>
      <c r="B51" s="15" t="s">
        <v>75</v>
      </c>
      <c r="C51" s="15" t="s">
        <v>76</v>
      </c>
      <c r="D51" s="15" t="s">
        <v>77</v>
      </c>
      <c r="E51" s="39">
        <f>1005+716+624+733+940+620.5+25+8.5+25</f>
        <v>4697</v>
      </c>
      <c r="F51" s="18" t="s">
        <v>10</v>
      </c>
      <c r="G51" s="19" t="s">
        <v>65</v>
      </c>
    </row>
    <row r="52" spans="1:7" ht="15">
      <c r="A52" s="22" t="s">
        <v>46</v>
      </c>
      <c r="B52" s="15" t="s">
        <v>78</v>
      </c>
      <c r="C52" s="15" t="s">
        <v>79</v>
      </c>
      <c r="D52" s="15" t="s">
        <v>77</v>
      </c>
      <c r="E52" s="39">
        <v>67.5</v>
      </c>
      <c r="F52" s="18" t="s">
        <v>10</v>
      </c>
      <c r="G52" s="19" t="s">
        <v>80</v>
      </c>
    </row>
    <row r="53" spans="1:7" ht="15">
      <c r="A53" s="22" t="s">
        <v>46</v>
      </c>
      <c r="B53" s="15" t="s">
        <v>78</v>
      </c>
      <c r="C53" s="15" t="s">
        <v>79</v>
      </c>
      <c r="D53" s="15" t="s">
        <v>308</v>
      </c>
      <c r="E53" s="39">
        <v>146</v>
      </c>
      <c r="F53" s="18" t="s">
        <v>10</v>
      </c>
      <c r="G53" s="19" t="s">
        <v>80</v>
      </c>
    </row>
    <row r="54" spans="1:7" ht="15">
      <c r="A54" s="22" t="s">
        <v>46</v>
      </c>
      <c r="B54" s="15" t="s">
        <v>81</v>
      </c>
      <c r="C54" s="15" t="s">
        <v>82</v>
      </c>
      <c r="D54" s="15" t="s">
        <v>83</v>
      </c>
      <c r="E54" s="39">
        <v>523.5</v>
      </c>
      <c r="F54" s="18" t="s">
        <v>10</v>
      </c>
      <c r="G54" s="19" t="s">
        <v>314</v>
      </c>
    </row>
    <row r="55" spans="1:7" ht="15">
      <c r="A55" s="22" t="s">
        <v>46</v>
      </c>
      <c r="B55" s="15" t="s">
        <v>84</v>
      </c>
      <c r="C55" s="15" t="s">
        <v>85</v>
      </c>
      <c r="D55" s="15" t="s">
        <v>86</v>
      </c>
      <c r="E55" s="39">
        <v>35</v>
      </c>
      <c r="F55" s="18" t="s">
        <v>10</v>
      </c>
      <c r="G55" s="19" t="s">
        <v>65</v>
      </c>
    </row>
    <row r="56" spans="1:7" ht="15">
      <c r="A56" s="22" t="s">
        <v>46</v>
      </c>
      <c r="B56" s="15" t="s">
        <v>84</v>
      </c>
      <c r="C56" s="15" t="s">
        <v>85</v>
      </c>
      <c r="D56" s="15" t="s">
        <v>87</v>
      </c>
      <c r="E56" s="39">
        <v>6.5</v>
      </c>
      <c r="F56" s="18" t="s">
        <v>10</v>
      </c>
      <c r="G56" s="19" t="s">
        <v>65</v>
      </c>
    </row>
    <row r="57" spans="1:7" ht="15">
      <c r="A57" s="22" t="s">
        <v>46</v>
      </c>
      <c r="B57" s="15" t="s">
        <v>84</v>
      </c>
      <c r="C57" s="15" t="s">
        <v>85</v>
      </c>
      <c r="D57" s="15" t="s">
        <v>88</v>
      </c>
      <c r="E57" s="39">
        <v>19.5</v>
      </c>
      <c r="F57" s="18" t="s">
        <v>10</v>
      </c>
      <c r="G57" s="19" t="s">
        <v>65</v>
      </c>
    </row>
    <row r="58" spans="1:7" ht="15">
      <c r="A58" s="22" t="s">
        <v>46</v>
      </c>
      <c r="B58" s="15" t="s">
        <v>89</v>
      </c>
      <c r="C58" s="15"/>
      <c r="D58" s="15" t="s">
        <v>90</v>
      </c>
      <c r="E58" s="39">
        <v>15</v>
      </c>
      <c r="F58" s="18" t="s">
        <v>10</v>
      </c>
      <c r="G58" s="19"/>
    </row>
    <row r="59" spans="1:7" ht="15">
      <c r="A59" s="22" t="s">
        <v>46</v>
      </c>
      <c r="B59" s="15" t="s">
        <v>44</v>
      </c>
      <c r="C59" s="40" t="s">
        <v>45</v>
      </c>
      <c r="D59" s="15" t="s">
        <v>91</v>
      </c>
      <c r="E59" s="39">
        <v>387</v>
      </c>
      <c r="F59" s="18" t="s">
        <v>10</v>
      </c>
      <c r="G59" s="19" t="s">
        <v>92</v>
      </c>
    </row>
    <row r="60" spans="1:7" ht="15">
      <c r="A60" s="22" t="s">
        <v>46</v>
      </c>
      <c r="B60" s="15" t="s">
        <v>93</v>
      </c>
      <c r="C60" s="15" t="s">
        <v>94</v>
      </c>
      <c r="D60" s="15" t="s">
        <v>95</v>
      </c>
      <c r="E60" s="39">
        <f>227+13+59</f>
        <v>299</v>
      </c>
      <c r="F60" s="18" t="s">
        <v>10</v>
      </c>
      <c r="G60" s="19" t="s">
        <v>96</v>
      </c>
    </row>
    <row r="61" spans="1:7" ht="15">
      <c r="A61" s="22" t="s">
        <v>46</v>
      </c>
      <c r="B61" s="15" t="s">
        <v>93</v>
      </c>
      <c r="C61" s="15" t="s">
        <v>94</v>
      </c>
      <c r="D61" s="15" t="s">
        <v>97</v>
      </c>
      <c r="E61" s="39">
        <f>464+488+118</f>
        <v>1070</v>
      </c>
      <c r="F61" s="18" t="s">
        <v>10</v>
      </c>
      <c r="G61" s="19" t="s">
        <v>96</v>
      </c>
    </row>
    <row r="62" spans="1:7" ht="15">
      <c r="A62" s="22" t="s">
        <v>46</v>
      </c>
      <c r="B62" s="15" t="s">
        <v>93</v>
      </c>
      <c r="C62" s="15" t="s">
        <v>94</v>
      </c>
      <c r="D62" s="15" t="s">
        <v>280</v>
      </c>
      <c r="E62" s="39">
        <f>11.5</f>
        <v>11.5</v>
      </c>
      <c r="F62" s="18" t="s">
        <v>10</v>
      </c>
      <c r="G62" s="19" t="s">
        <v>281</v>
      </c>
    </row>
    <row r="63" spans="1:7" ht="15">
      <c r="A63" s="22" t="s">
        <v>46</v>
      </c>
      <c r="B63" s="15" t="s">
        <v>93</v>
      </c>
      <c r="C63" s="15" t="s">
        <v>94</v>
      </c>
      <c r="D63" s="15" t="s">
        <v>282</v>
      </c>
      <c r="E63" s="39">
        <v>94</v>
      </c>
      <c r="F63" s="18" t="s">
        <v>10</v>
      </c>
      <c r="G63" s="19" t="s">
        <v>281</v>
      </c>
    </row>
    <row r="64" spans="1:7" ht="15">
      <c r="A64" s="22" t="s">
        <v>46</v>
      </c>
      <c r="B64" s="15" t="s">
        <v>93</v>
      </c>
      <c r="C64" s="15" t="s">
        <v>94</v>
      </c>
      <c r="D64" s="15" t="s">
        <v>98</v>
      </c>
      <c r="E64" s="39">
        <v>186</v>
      </c>
      <c r="F64" s="18" t="s">
        <v>10</v>
      </c>
      <c r="G64" s="19" t="s">
        <v>96</v>
      </c>
    </row>
    <row r="65" spans="1:7" ht="15">
      <c r="A65" s="22" t="s">
        <v>46</v>
      </c>
      <c r="B65" s="15" t="s">
        <v>93</v>
      </c>
      <c r="C65" s="15" t="s">
        <v>94</v>
      </c>
      <c r="D65" s="15" t="s">
        <v>99</v>
      </c>
      <c r="E65" s="39">
        <v>20</v>
      </c>
      <c r="F65" s="18" t="s">
        <v>10</v>
      </c>
      <c r="G65" s="19" t="s">
        <v>96</v>
      </c>
    </row>
    <row r="66" spans="1:7" ht="15">
      <c r="A66" s="22" t="s">
        <v>46</v>
      </c>
      <c r="B66" s="15" t="s">
        <v>93</v>
      </c>
      <c r="C66" s="15" t="s">
        <v>94</v>
      </c>
      <c r="D66" s="15" t="s">
        <v>100</v>
      </c>
      <c r="E66" s="39">
        <f>80.5</f>
        <v>80.5</v>
      </c>
      <c r="F66" s="18" t="s">
        <v>10</v>
      </c>
      <c r="G66" s="19" t="s">
        <v>96</v>
      </c>
    </row>
    <row r="67" spans="1:7" ht="15">
      <c r="A67" s="22" t="s">
        <v>46</v>
      </c>
      <c r="B67" s="15" t="s">
        <v>93</v>
      </c>
      <c r="C67" s="15" t="s">
        <v>94</v>
      </c>
      <c r="D67" s="15" t="s">
        <v>101</v>
      </c>
      <c r="E67" s="39">
        <v>21</v>
      </c>
      <c r="F67" s="18" t="s">
        <v>10</v>
      </c>
      <c r="G67" s="19" t="s">
        <v>96</v>
      </c>
    </row>
    <row r="68" spans="1:7" ht="15.75" thickBot="1">
      <c r="A68" s="41"/>
      <c r="B68" s="42"/>
      <c r="C68" s="42"/>
      <c r="D68" s="42"/>
      <c r="E68" s="43"/>
      <c r="F68" s="44"/>
      <c r="G68" s="45"/>
    </row>
    <row r="69" spans="1:7" ht="15.75" thickBot="1">
      <c r="A69" s="46" t="s">
        <v>102</v>
      </c>
      <c r="B69" s="47" t="s">
        <v>103</v>
      </c>
      <c r="C69" s="48"/>
      <c r="D69" s="48" t="s">
        <v>104</v>
      </c>
      <c r="E69" s="49">
        <v>650</v>
      </c>
      <c r="F69" s="50" t="s">
        <v>10</v>
      </c>
      <c r="G69" s="51" t="s">
        <v>105</v>
      </c>
    </row>
    <row r="70" spans="1:7" ht="15.75" thickBot="1">
      <c r="A70" s="32"/>
      <c r="B70" s="32"/>
      <c r="C70" s="32"/>
      <c r="D70" s="32"/>
      <c r="E70" s="33"/>
      <c r="F70" s="34"/>
      <c r="G70" s="34"/>
    </row>
    <row r="71" spans="1:7" ht="15">
      <c r="A71" s="8" t="s">
        <v>106</v>
      </c>
      <c r="B71" s="10" t="s">
        <v>107</v>
      </c>
      <c r="C71" s="10"/>
      <c r="D71" s="10" t="s">
        <v>309</v>
      </c>
      <c r="E71" s="38">
        <v>32</v>
      </c>
      <c r="F71" s="35" t="s">
        <v>10</v>
      </c>
      <c r="G71" s="13" t="s">
        <v>109</v>
      </c>
    </row>
    <row r="72" spans="1:7" ht="15">
      <c r="A72" s="14" t="s">
        <v>106</v>
      </c>
      <c r="B72" s="16" t="s">
        <v>107</v>
      </c>
      <c r="C72" s="16"/>
      <c r="D72" s="16" t="s">
        <v>108</v>
      </c>
      <c r="E72" s="20">
        <v>35</v>
      </c>
      <c r="F72" s="21" t="s">
        <v>10</v>
      </c>
      <c r="G72" s="52" t="s">
        <v>109</v>
      </c>
    </row>
    <row r="73" spans="1:7" ht="15">
      <c r="A73" s="22" t="s">
        <v>106</v>
      </c>
      <c r="B73" s="15" t="s">
        <v>110</v>
      </c>
      <c r="C73" s="15"/>
      <c r="D73" s="15" t="s">
        <v>111</v>
      </c>
      <c r="E73" s="39">
        <v>260</v>
      </c>
      <c r="F73" s="18" t="s">
        <v>10</v>
      </c>
      <c r="G73" s="19" t="s">
        <v>112</v>
      </c>
    </row>
    <row r="74" spans="1:7" ht="15">
      <c r="A74" s="22" t="s">
        <v>106</v>
      </c>
      <c r="B74" s="15" t="s">
        <v>113</v>
      </c>
      <c r="C74" s="15"/>
      <c r="D74" s="15" t="s">
        <v>115</v>
      </c>
      <c r="E74" s="39">
        <v>138</v>
      </c>
      <c r="F74" s="18" t="s">
        <v>10</v>
      </c>
      <c r="G74" s="19" t="s">
        <v>114</v>
      </c>
    </row>
    <row r="75" spans="1:7" ht="15">
      <c r="A75" s="22" t="s">
        <v>106</v>
      </c>
      <c r="B75" s="15" t="s">
        <v>113</v>
      </c>
      <c r="C75" s="15"/>
      <c r="D75" s="15" t="s">
        <v>116</v>
      </c>
      <c r="E75" s="39">
        <f>44+85</f>
        <v>129</v>
      </c>
      <c r="F75" s="18" t="s">
        <v>10</v>
      </c>
      <c r="G75" s="19" t="s">
        <v>114</v>
      </c>
    </row>
    <row r="76" spans="1:7" ht="15">
      <c r="A76" s="22" t="s">
        <v>106</v>
      </c>
      <c r="B76" s="15" t="s">
        <v>117</v>
      </c>
      <c r="C76" s="15"/>
      <c r="D76" s="15" t="s">
        <v>120</v>
      </c>
      <c r="E76" s="39">
        <v>448</v>
      </c>
      <c r="F76" s="18" t="s">
        <v>10</v>
      </c>
      <c r="G76" s="19" t="s">
        <v>118</v>
      </c>
    </row>
    <row r="77" spans="1:7" ht="15.75" thickBot="1">
      <c r="A77" s="26" t="s">
        <v>106</v>
      </c>
      <c r="B77" s="27" t="s">
        <v>121</v>
      </c>
      <c r="C77" s="27" t="s">
        <v>122</v>
      </c>
      <c r="D77" s="27" t="s">
        <v>119</v>
      </c>
      <c r="E77" s="53">
        <v>185</v>
      </c>
      <c r="F77" s="30" t="s">
        <v>10</v>
      </c>
      <c r="G77" s="31" t="s">
        <v>123</v>
      </c>
    </row>
    <row r="78" spans="1:7" ht="15.75" thickBot="1">
      <c r="A78" s="46"/>
      <c r="B78" s="54"/>
      <c r="C78" s="54"/>
      <c r="D78" s="54"/>
      <c r="E78" s="55"/>
      <c r="F78" s="56"/>
      <c r="G78" s="56"/>
    </row>
    <row r="79" spans="1:7" ht="15">
      <c r="A79" s="8" t="s">
        <v>124</v>
      </c>
      <c r="B79" s="10" t="s">
        <v>8</v>
      </c>
      <c r="C79" s="10"/>
      <c r="D79" s="10" t="s">
        <v>125</v>
      </c>
      <c r="E79" s="38">
        <v>410</v>
      </c>
      <c r="F79" s="35" t="s">
        <v>10</v>
      </c>
      <c r="G79" s="13" t="s">
        <v>126</v>
      </c>
    </row>
    <row r="80" spans="1:7" ht="15">
      <c r="A80" s="22" t="s">
        <v>124</v>
      </c>
      <c r="B80" s="15" t="s">
        <v>47</v>
      </c>
      <c r="C80" s="15"/>
      <c r="D80" s="15" t="s">
        <v>116</v>
      </c>
      <c r="E80" s="39">
        <f>278+51</f>
        <v>329</v>
      </c>
      <c r="F80" s="18" t="s">
        <v>10</v>
      </c>
      <c r="G80" s="19" t="s">
        <v>127</v>
      </c>
    </row>
    <row r="81" spans="1:7" ht="15">
      <c r="A81" s="22" t="s">
        <v>124</v>
      </c>
      <c r="B81" s="15" t="s">
        <v>133</v>
      </c>
      <c r="C81" s="15"/>
      <c r="D81" s="15" t="s">
        <v>134</v>
      </c>
      <c r="E81" s="39">
        <v>201</v>
      </c>
      <c r="F81" s="18" t="s">
        <v>10</v>
      </c>
      <c r="G81" s="19" t="s">
        <v>135</v>
      </c>
    </row>
    <row r="82" spans="1:7" ht="15">
      <c r="A82" s="22" t="s">
        <v>124</v>
      </c>
      <c r="B82" s="15" t="s">
        <v>133</v>
      </c>
      <c r="C82" s="15"/>
      <c r="D82" s="15" t="s">
        <v>131</v>
      </c>
      <c r="E82" s="39">
        <v>106.5</v>
      </c>
      <c r="F82" s="18" t="s">
        <v>10</v>
      </c>
      <c r="G82" s="19" t="s">
        <v>127</v>
      </c>
    </row>
    <row r="83" spans="1:7" ht="15">
      <c r="A83" s="22" t="s">
        <v>124</v>
      </c>
      <c r="B83" s="15" t="s">
        <v>133</v>
      </c>
      <c r="C83" s="15"/>
      <c r="D83" s="15" t="s">
        <v>291</v>
      </c>
      <c r="E83" s="39">
        <v>280</v>
      </c>
      <c r="F83" s="18" t="s">
        <v>10</v>
      </c>
      <c r="G83" s="19" t="s">
        <v>302</v>
      </c>
    </row>
    <row r="84" spans="1:7" ht="15">
      <c r="A84" s="22" t="s">
        <v>124</v>
      </c>
      <c r="B84" s="15" t="s">
        <v>136</v>
      </c>
      <c r="C84" s="15"/>
      <c r="D84" s="15" t="s">
        <v>137</v>
      </c>
      <c r="E84" s="39">
        <v>25</v>
      </c>
      <c r="F84" s="18" t="s">
        <v>10</v>
      </c>
      <c r="G84" s="19" t="s">
        <v>138</v>
      </c>
    </row>
    <row r="85" spans="1:7" ht="15">
      <c r="A85" s="22" t="s">
        <v>124</v>
      </c>
      <c r="B85" s="15" t="s">
        <v>136</v>
      </c>
      <c r="C85" s="15"/>
      <c r="D85" s="15" t="s">
        <v>132</v>
      </c>
      <c r="E85" s="39">
        <v>155.5</v>
      </c>
      <c r="F85" s="18" t="s">
        <v>10</v>
      </c>
      <c r="G85" s="19" t="s">
        <v>138</v>
      </c>
    </row>
    <row r="86" spans="1:7" ht="15">
      <c r="A86" s="22" t="s">
        <v>124</v>
      </c>
      <c r="B86" s="15" t="s">
        <v>136</v>
      </c>
      <c r="C86" s="15"/>
      <c r="D86" s="15" t="s">
        <v>140</v>
      </c>
      <c r="E86" s="39">
        <v>240</v>
      </c>
      <c r="F86" s="18" t="s">
        <v>10</v>
      </c>
      <c r="G86" s="19" t="s">
        <v>138</v>
      </c>
    </row>
    <row r="87" spans="1:7" ht="15">
      <c r="A87" s="22" t="s">
        <v>124</v>
      </c>
      <c r="B87" s="15" t="s">
        <v>136</v>
      </c>
      <c r="C87" s="15"/>
      <c r="D87" s="15" t="s">
        <v>141</v>
      </c>
      <c r="E87" s="39">
        <v>197</v>
      </c>
      <c r="F87" s="18" t="s">
        <v>10</v>
      </c>
      <c r="G87" s="19" t="s">
        <v>138</v>
      </c>
    </row>
    <row r="88" spans="1:7" ht="15">
      <c r="A88" s="22" t="s">
        <v>124</v>
      </c>
      <c r="B88" s="15" t="s">
        <v>136</v>
      </c>
      <c r="C88" s="15"/>
      <c r="D88" s="15" t="s">
        <v>142</v>
      </c>
      <c r="E88" s="23">
        <v>397</v>
      </c>
      <c r="F88" s="18" t="s">
        <v>10</v>
      </c>
      <c r="G88" s="19" t="s">
        <v>138</v>
      </c>
    </row>
    <row r="89" spans="1:7" ht="15">
      <c r="A89" s="22" t="s">
        <v>124</v>
      </c>
      <c r="B89" s="15" t="s">
        <v>143</v>
      </c>
      <c r="C89" s="15"/>
      <c r="D89" s="15" t="s">
        <v>129</v>
      </c>
      <c r="E89" s="39">
        <v>44</v>
      </c>
      <c r="F89" s="18" t="s">
        <v>10</v>
      </c>
      <c r="G89" s="19" t="s">
        <v>127</v>
      </c>
    </row>
    <row r="90" spans="1:7" ht="15">
      <c r="A90" s="22" t="s">
        <v>124</v>
      </c>
      <c r="B90" s="15" t="s">
        <v>144</v>
      </c>
      <c r="C90" s="15"/>
      <c r="D90" s="15" t="s">
        <v>145</v>
      </c>
      <c r="E90" s="39">
        <v>590</v>
      </c>
      <c r="F90" s="18" t="s">
        <v>10</v>
      </c>
      <c r="G90" s="19" t="s">
        <v>146</v>
      </c>
    </row>
    <row r="91" spans="1:7" ht="15">
      <c r="A91" s="22" t="s">
        <v>124</v>
      </c>
      <c r="B91" s="15" t="s">
        <v>303</v>
      </c>
      <c r="C91" s="15"/>
      <c r="D91" s="15" t="s">
        <v>304</v>
      </c>
      <c r="E91" s="39">
        <v>480</v>
      </c>
      <c r="F91" s="18" t="s">
        <v>10</v>
      </c>
      <c r="G91" s="19"/>
    </row>
    <row r="92" spans="1:7" ht="15">
      <c r="A92" s="22" t="s">
        <v>124</v>
      </c>
      <c r="B92" s="15" t="s">
        <v>148</v>
      </c>
      <c r="C92" s="15"/>
      <c r="D92" s="15" t="s">
        <v>149</v>
      </c>
      <c r="E92" s="39">
        <v>51.5</v>
      </c>
      <c r="F92" s="18" t="s">
        <v>10</v>
      </c>
      <c r="G92" s="19" t="s">
        <v>138</v>
      </c>
    </row>
    <row r="93" spans="1:7" ht="15">
      <c r="A93" s="22" t="s">
        <v>124</v>
      </c>
      <c r="B93" s="15" t="s">
        <v>148</v>
      </c>
      <c r="C93" s="15"/>
      <c r="D93" s="15" t="s">
        <v>140</v>
      </c>
      <c r="E93" s="39">
        <f>175+85</f>
        <v>260</v>
      </c>
      <c r="F93" s="18" t="s">
        <v>10</v>
      </c>
      <c r="G93" s="19" t="s">
        <v>138</v>
      </c>
    </row>
    <row r="94" spans="1:7" ht="15">
      <c r="A94" s="22" t="s">
        <v>124</v>
      </c>
      <c r="B94" s="15" t="s">
        <v>151</v>
      </c>
      <c r="C94" s="15"/>
      <c r="D94" s="15" t="s">
        <v>152</v>
      </c>
      <c r="E94" s="39">
        <v>378</v>
      </c>
      <c r="F94" s="18" t="s">
        <v>10</v>
      </c>
      <c r="G94" s="19" t="s">
        <v>153</v>
      </c>
    </row>
    <row r="95" spans="1:7" ht="15">
      <c r="A95" s="22" t="s">
        <v>124</v>
      </c>
      <c r="B95" s="15" t="s">
        <v>154</v>
      </c>
      <c r="C95" s="15"/>
      <c r="D95" s="15" t="s">
        <v>150</v>
      </c>
      <c r="E95" s="39">
        <v>54</v>
      </c>
      <c r="F95" s="18" t="s">
        <v>10</v>
      </c>
      <c r="G95" s="19" t="s">
        <v>155</v>
      </c>
    </row>
    <row r="96" spans="1:7" ht="15">
      <c r="A96" s="22" t="s">
        <v>124</v>
      </c>
      <c r="B96" s="15" t="s">
        <v>16</v>
      </c>
      <c r="C96" s="15"/>
      <c r="D96" s="15" t="s">
        <v>147</v>
      </c>
      <c r="E96" s="39">
        <v>759</v>
      </c>
      <c r="F96" s="18" t="s">
        <v>10</v>
      </c>
      <c r="G96" s="19" t="s">
        <v>156</v>
      </c>
    </row>
    <row r="97" spans="1:7" ht="15">
      <c r="A97" s="22" t="s">
        <v>124</v>
      </c>
      <c r="B97" s="15" t="s">
        <v>16</v>
      </c>
      <c r="C97" s="15"/>
      <c r="D97" s="15" t="s">
        <v>157</v>
      </c>
      <c r="E97" s="23">
        <v>1627.5</v>
      </c>
      <c r="F97" s="18" t="s">
        <v>10</v>
      </c>
      <c r="G97" s="19" t="s">
        <v>158</v>
      </c>
    </row>
    <row r="98" spans="1:7" ht="15">
      <c r="A98" s="22" t="s">
        <v>124</v>
      </c>
      <c r="B98" s="15" t="s">
        <v>16</v>
      </c>
      <c r="C98" s="15"/>
      <c r="D98" s="15" t="s">
        <v>159</v>
      </c>
      <c r="E98" s="39">
        <v>166.5</v>
      </c>
      <c r="F98" s="18" t="s">
        <v>10</v>
      </c>
      <c r="G98" s="19" t="s">
        <v>160</v>
      </c>
    </row>
    <row r="99" spans="1:7" ht="15">
      <c r="A99" s="22" t="s">
        <v>124</v>
      </c>
      <c r="B99" s="15" t="s">
        <v>161</v>
      </c>
      <c r="C99" s="15"/>
      <c r="D99" s="15" t="s">
        <v>149</v>
      </c>
      <c r="E99" s="39">
        <v>219.5</v>
      </c>
      <c r="F99" s="18" t="s">
        <v>10</v>
      </c>
      <c r="G99" s="19" t="s">
        <v>162</v>
      </c>
    </row>
    <row r="100" spans="1:7" ht="15">
      <c r="A100" s="22" t="s">
        <v>124</v>
      </c>
      <c r="B100" s="15" t="s">
        <v>163</v>
      </c>
      <c r="C100" s="15"/>
      <c r="D100" s="15" t="s">
        <v>164</v>
      </c>
      <c r="E100" s="39">
        <v>250</v>
      </c>
      <c r="F100" s="18" t="s">
        <v>10</v>
      </c>
      <c r="G100" s="19" t="s">
        <v>165</v>
      </c>
    </row>
    <row r="101" spans="1:7" ht="15">
      <c r="A101" s="22" t="s">
        <v>124</v>
      </c>
      <c r="B101" s="15" t="s">
        <v>166</v>
      </c>
      <c r="C101" s="15"/>
      <c r="D101" s="15" t="s">
        <v>141</v>
      </c>
      <c r="E101" s="39">
        <v>596</v>
      </c>
      <c r="F101" s="18" t="s">
        <v>10</v>
      </c>
      <c r="G101" s="19" t="s">
        <v>167</v>
      </c>
    </row>
    <row r="102" spans="1:7" ht="15">
      <c r="A102" s="22" t="s">
        <v>124</v>
      </c>
      <c r="B102" s="15" t="s">
        <v>288</v>
      </c>
      <c r="C102" s="15"/>
      <c r="D102" s="15" t="s">
        <v>286</v>
      </c>
      <c r="E102" s="39">
        <v>126</v>
      </c>
      <c r="F102" s="18" t="s">
        <v>10</v>
      </c>
      <c r="G102" s="19" t="s">
        <v>287</v>
      </c>
    </row>
    <row r="103" spans="1:7" ht="15">
      <c r="A103" s="22" t="s">
        <v>124</v>
      </c>
      <c r="B103" s="15" t="s">
        <v>71</v>
      </c>
      <c r="C103" s="15"/>
      <c r="D103" s="15" t="s">
        <v>168</v>
      </c>
      <c r="E103" s="39">
        <f>15+156+137</f>
        <v>308</v>
      </c>
      <c r="F103" s="18" t="s">
        <v>10</v>
      </c>
      <c r="G103" s="19" t="s">
        <v>293</v>
      </c>
    </row>
    <row r="104" spans="1:7" ht="15">
      <c r="A104" s="22" t="s">
        <v>124</v>
      </c>
      <c r="B104" s="15" t="s">
        <v>71</v>
      </c>
      <c r="C104" s="15"/>
      <c r="D104" s="15" t="s">
        <v>291</v>
      </c>
      <c r="E104" s="39">
        <v>54</v>
      </c>
      <c r="F104" s="18" t="s">
        <v>10</v>
      </c>
      <c r="G104" s="19" t="s">
        <v>292</v>
      </c>
    </row>
    <row r="105" spans="1:7" ht="15">
      <c r="A105" s="22" t="s">
        <v>124</v>
      </c>
      <c r="B105" s="15" t="s">
        <v>169</v>
      </c>
      <c r="C105" s="15" t="s">
        <v>170</v>
      </c>
      <c r="D105" s="15" t="s">
        <v>116</v>
      </c>
      <c r="E105" s="39">
        <f>202+28+278+305+214+82</f>
        <v>1109</v>
      </c>
      <c r="F105" s="18" t="s">
        <v>10</v>
      </c>
      <c r="G105" s="19" t="s">
        <v>171</v>
      </c>
    </row>
    <row r="106" spans="1:7" ht="15">
      <c r="A106" s="22" t="s">
        <v>124</v>
      </c>
      <c r="B106" s="15" t="s">
        <v>169</v>
      </c>
      <c r="C106" s="15" t="s">
        <v>170</v>
      </c>
      <c r="D106" s="15" t="s">
        <v>172</v>
      </c>
      <c r="E106" s="39">
        <v>131</v>
      </c>
      <c r="F106" s="18" t="s">
        <v>10</v>
      </c>
      <c r="G106" s="19" t="s">
        <v>171</v>
      </c>
    </row>
    <row r="107" spans="1:7" ht="15">
      <c r="A107" s="22" t="s">
        <v>124</v>
      </c>
      <c r="B107" s="15" t="s">
        <v>169</v>
      </c>
      <c r="C107" s="15" t="s">
        <v>170</v>
      </c>
      <c r="D107" s="15" t="s">
        <v>128</v>
      </c>
      <c r="E107" s="39">
        <v>101</v>
      </c>
      <c r="F107" s="18" t="s">
        <v>10</v>
      </c>
      <c r="G107" s="19" t="s">
        <v>171</v>
      </c>
    </row>
    <row r="108" spans="1:7" ht="15">
      <c r="A108" s="22" t="s">
        <v>124</v>
      </c>
      <c r="B108" s="15" t="s">
        <v>173</v>
      </c>
      <c r="C108" s="15" t="s">
        <v>174</v>
      </c>
      <c r="D108" s="15" t="s">
        <v>175</v>
      </c>
      <c r="E108" s="39">
        <v>154</v>
      </c>
      <c r="F108" s="18" t="s">
        <v>10</v>
      </c>
      <c r="G108" s="19" t="s">
        <v>176</v>
      </c>
    </row>
    <row r="109" spans="1:7" ht="15">
      <c r="A109" s="22" t="s">
        <v>124</v>
      </c>
      <c r="B109" s="15" t="s">
        <v>283</v>
      </c>
      <c r="C109" s="15"/>
      <c r="D109" s="15" t="s">
        <v>284</v>
      </c>
      <c r="E109" s="39">
        <v>113</v>
      </c>
      <c r="F109" s="18" t="s">
        <v>10</v>
      </c>
      <c r="G109" s="19" t="s">
        <v>285</v>
      </c>
    </row>
    <row r="110" spans="1:7" ht="15">
      <c r="A110" s="22" t="s">
        <v>124</v>
      </c>
      <c r="B110" s="15" t="s">
        <v>177</v>
      </c>
      <c r="C110" s="15" t="s">
        <v>178</v>
      </c>
      <c r="D110" s="15" t="s">
        <v>128</v>
      </c>
      <c r="E110" s="39">
        <v>123</v>
      </c>
      <c r="F110" s="18" t="s">
        <v>10</v>
      </c>
      <c r="G110" s="19" t="s">
        <v>179</v>
      </c>
    </row>
    <row r="111" spans="1:7" ht="15">
      <c r="A111" s="22" t="s">
        <v>124</v>
      </c>
      <c r="B111" s="15" t="s">
        <v>180</v>
      </c>
      <c r="C111" s="15"/>
      <c r="D111" s="15" t="s">
        <v>181</v>
      </c>
      <c r="E111" s="39">
        <v>56</v>
      </c>
      <c r="F111" s="18" t="s">
        <v>10</v>
      </c>
      <c r="G111" s="19"/>
    </row>
    <row r="112" spans="1:7" ht="15">
      <c r="A112" s="22" t="s">
        <v>124</v>
      </c>
      <c r="B112" s="15" t="s">
        <v>182</v>
      </c>
      <c r="C112" s="15"/>
      <c r="D112" s="15" t="s">
        <v>186</v>
      </c>
      <c r="E112" s="39">
        <v>271</v>
      </c>
      <c r="F112" s="18" t="s">
        <v>10</v>
      </c>
      <c r="G112" s="19" t="s">
        <v>183</v>
      </c>
    </row>
    <row r="113" spans="1:7" ht="15">
      <c r="A113" s="22" t="s">
        <v>124</v>
      </c>
      <c r="B113" s="15" t="s">
        <v>182</v>
      </c>
      <c r="C113" s="15"/>
      <c r="D113" s="15" t="s">
        <v>139</v>
      </c>
      <c r="E113" s="39">
        <v>52</v>
      </c>
      <c r="F113" s="18" t="s">
        <v>10</v>
      </c>
      <c r="G113" s="19" t="s">
        <v>171</v>
      </c>
    </row>
    <row r="114" spans="1:7" ht="15">
      <c r="A114" s="22" t="s">
        <v>124</v>
      </c>
      <c r="B114" s="15" t="s">
        <v>184</v>
      </c>
      <c r="C114" s="15" t="s">
        <v>185</v>
      </c>
      <c r="D114" s="15" t="s">
        <v>186</v>
      </c>
      <c r="E114" s="39">
        <v>500</v>
      </c>
      <c r="F114" s="18" t="s">
        <v>10</v>
      </c>
      <c r="G114" s="19" t="s">
        <v>187</v>
      </c>
    </row>
    <row r="115" spans="1:7" ht="15">
      <c r="A115" s="22" t="s">
        <v>124</v>
      </c>
      <c r="B115" s="15" t="s">
        <v>188</v>
      </c>
      <c r="C115" s="15" t="s">
        <v>189</v>
      </c>
      <c r="D115" s="15" t="s">
        <v>190</v>
      </c>
      <c r="E115" s="23">
        <v>1896</v>
      </c>
      <c r="F115" s="18" t="s">
        <v>10</v>
      </c>
      <c r="G115" s="19" t="s">
        <v>191</v>
      </c>
    </row>
    <row r="116" spans="1:7" ht="15">
      <c r="A116" s="22" t="s">
        <v>124</v>
      </c>
      <c r="B116" s="15" t="s">
        <v>192</v>
      </c>
      <c r="C116" s="15" t="s">
        <v>193</v>
      </c>
      <c r="D116" s="15" t="s">
        <v>139</v>
      </c>
      <c r="E116" s="39">
        <v>17</v>
      </c>
      <c r="F116" s="18" t="s">
        <v>10</v>
      </c>
      <c r="G116" s="19" t="s">
        <v>194</v>
      </c>
    </row>
    <row r="117" spans="1:7" ht="15">
      <c r="A117" s="57" t="s">
        <v>124</v>
      </c>
      <c r="B117" s="58" t="s">
        <v>195</v>
      </c>
      <c r="C117" s="58" t="s">
        <v>196</v>
      </c>
      <c r="D117" s="58" t="s">
        <v>197</v>
      </c>
      <c r="E117" s="59">
        <v>247</v>
      </c>
      <c r="F117" s="60" t="s">
        <v>10</v>
      </c>
      <c r="G117" s="61" t="s">
        <v>198</v>
      </c>
    </row>
    <row r="118" spans="1:7" ht="15">
      <c r="A118" s="57" t="s">
        <v>124</v>
      </c>
      <c r="B118" s="58" t="s">
        <v>199</v>
      </c>
      <c r="C118" s="58" t="s">
        <v>200</v>
      </c>
      <c r="D118" s="58" t="s">
        <v>201</v>
      </c>
      <c r="E118" s="59">
        <v>217</v>
      </c>
      <c r="F118" s="60" t="s">
        <v>10</v>
      </c>
      <c r="G118" s="61" t="s">
        <v>202</v>
      </c>
    </row>
    <row r="119" spans="1:7" ht="15">
      <c r="A119" s="22" t="s">
        <v>124</v>
      </c>
      <c r="B119" s="15" t="s">
        <v>203</v>
      </c>
      <c r="C119" s="15"/>
      <c r="D119" s="15" t="s">
        <v>204</v>
      </c>
      <c r="E119" s="39">
        <v>71</v>
      </c>
      <c r="F119" s="18" t="s">
        <v>10</v>
      </c>
      <c r="G119" s="19" t="s">
        <v>205</v>
      </c>
    </row>
    <row r="120" spans="1:7" ht="15">
      <c r="A120" s="22" t="s">
        <v>124</v>
      </c>
      <c r="B120" s="15" t="s">
        <v>203</v>
      </c>
      <c r="C120" s="15"/>
      <c r="D120" s="15" t="s">
        <v>140</v>
      </c>
      <c r="E120" s="39">
        <v>300</v>
      </c>
      <c r="F120" s="18" t="s">
        <v>10</v>
      </c>
      <c r="G120" s="19" t="s">
        <v>205</v>
      </c>
    </row>
    <row r="121" spans="1:7" ht="15">
      <c r="A121" s="22" t="s">
        <v>124</v>
      </c>
      <c r="B121" s="15" t="s">
        <v>206</v>
      </c>
      <c r="C121" s="15"/>
      <c r="D121" s="15" t="s">
        <v>129</v>
      </c>
      <c r="E121" s="39">
        <f>800+896+318</f>
        <v>2014</v>
      </c>
      <c r="F121" s="18" t="s">
        <v>10</v>
      </c>
      <c r="G121" s="19" t="s">
        <v>207</v>
      </c>
    </row>
    <row r="122" spans="1:7" ht="15">
      <c r="A122" s="22" t="s">
        <v>124</v>
      </c>
      <c r="B122" s="15" t="s">
        <v>206</v>
      </c>
      <c r="C122" s="15"/>
      <c r="D122" s="15" t="s">
        <v>208</v>
      </c>
      <c r="E122" s="39">
        <f>200+1086+600+204+790+316+640+212</f>
        <v>4048</v>
      </c>
      <c r="F122" s="18" t="s">
        <v>10</v>
      </c>
      <c r="G122" s="19" t="s">
        <v>207</v>
      </c>
    </row>
    <row r="123" spans="1:7" ht="15">
      <c r="A123" s="22" t="s">
        <v>124</v>
      </c>
      <c r="B123" s="15" t="s">
        <v>206</v>
      </c>
      <c r="C123" s="15"/>
      <c r="D123" s="15" t="s">
        <v>130</v>
      </c>
      <c r="E123" s="39">
        <v>43</v>
      </c>
      <c r="F123" s="18" t="s">
        <v>10</v>
      </c>
      <c r="G123" s="19" t="s">
        <v>209</v>
      </c>
    </row>
    <row r="124" spans="1:7" ht="15">
      <c r="A124" s="22" t="s">
        <v>124</v>
      </c>
      <c r="B124" s="15" t="s">
        <v>206</v>
      </c>
      <c r="C124" s="15"/>
      <c r="D124" s="15" t="s">
        <v>157</v>
      </c>
      <c r="E124" s="39">
        <v>1210</v>
      </c>
      <c r="F124" s="18" t="s">
        <v>10</v>
      </c>
      <c r="G124" s="19" t="s">
        <v>209</v>
      </c>
    </row>
    <row r="125" spans="1:7" ht="15">
      <c r="A125" s="22" t="s">
        <v>124</v>
      </c>
      <c r="B125" s="15" t="s">
        <v>210</v>
      </c>
      <c r="C125" s="15"/>
      <c r="D125" s="15" t="s">
        <v>157</v>
      </c>
      <c r="E125" s="39">
        <v>83</v>
      </c>
      <c r="F125" s="18" t="s">
        <v>10</v>
      </c>
      <c r="G125" s="19" t="s">
        <v>211</v>
      </c>
    </row>
    <row r="126" spans="1:7" ht="15">
      <c r="A126" s="22" t="s">
        <v>124</v>
      </c>
      <c r="B126" s="15" t="s">
        <v>294</v>
      </c>
      <c r="C126" s="15"/>
      <c r="D126" s="15" t="s">
        <v>295</v>
      </c>
      <c r="E126" s="39">
        <v>341</v>
      </c>
      <c r="F126" s="18" t="s">
        <v>10</v>
      </c>
      <c r="G126" s="19" t="s">
        <v>296</v>
      </c>
    </row>
    <row r="127" spans="1:7" ht="15">
      <c r="A127" s="22" t="s">
        <v>124</v>
      </c>
      <c r="B127" s="15" t="s">
        <v>212</v>
      </c>
      <c r="C127" s="15"/>
      <c r="D127" s="15" t="s">
        <v>213</v>
      </c>
      <c r="E127" s="39">
        <v>1522</v>
      </c>
      <c r="F127" s="18" t="s">
        <v>10</v>
      </c>
      <c r="G127" s="19"/>
    </row>
    <row r="128" spans="1:7" ht="15">
      <c r="A128" s="22" t="s">
        <v>297</v>
      </c>
      <c r="B128" s="15" t="s">
        <v>298</v>
      </c>
      <c r="C128" s="15"/>
      <c r="D128" s="15" t="s">
        <v>299</v>
      </c>
      <c r="E128" s="39">
        <v>772</v>
      </c>
      <c r="F128" s="18" t="s">
        <v>10</v>
      </c>
      <c r="G128" s="19"/>
    </row>
    <row r="129" spans="1:7" ht="15">
      <c r="A129" s="22" t="s">
        <v>297</v>
      </c>
      <c r="B129" s="15" t="s">
        <v>298</v>
      </c>
      <c r="C129" s="15"/>
      <c r="D129" s="15" t="s">
        <v>300</v>
      </c>
      <c r="E129" s="39">
        <v>824</v>
      </c>
      <c r="F129" s="18" t="s">
        <v>10</v>
      </c>
      <c r="G129" s="19"/>
    </row>
    <row r="130" spans="1:7" ht="15">
      <c r="A130" s="22" t="s">
        <v>297</v>
      </c>
      <c r="B130" s="15" t="s">
        <v>298</v>
      </c>
      <c r="C130" s="15"/>
      <c r="D130" s="15" t="s">
        <v>301</v>
      </c>
      <c r="E130" s="39">
        <v>804</v>
      </c>
      <c r="F130" s="18" t="s">
        <v>10</v>
      </c>
      <c r="G130" s="19"/>
    </row>
    <row r="131" spans="1:7" ht="15.75" thickBot="1">
      <c r="A131" s="62" t="s">
        <v>305</v>
      </c>
      <c r="B131" s="63" t="s">
        <v>306</v>
      </c>
      <c r="C131" s="63"/>
      <c r="D131" s="63" t="s">
        <v>307</v>
      </c>
      <c r="E131" s="64">
        <f>1606+3348+1639</f>
        <v>6593</v>
      </c>
      <c r="F131" s="65" t="s">
        <v>10</v>
      </c>
      <c r="G131" s="66"/>
    </row>
    <row r="132" spans="1:7" ht="15.75" thickBot="1">
      <c r="A132" s="32"/>
      <c r="B132" s="32"/>
      <c r="C132" s="32"/>
      <c r="D132" s="32"/>
      <c r="E132" s="33"/>
      <c r="F132" s="34"/>
      <c r="G132" s="34"/>
    </row>
    <row r="133" spans="1:7" ht="15">
      <c r="A133" s="8" t="s">
        <v>214</v>
      </c>
      <c r="B133" s="10" t="s">
        <v>215</v>
      </c>
      <c r="C133" s="10"/>
      <c r="D133" s="10" t="s">
        <v>216</v>
      </c>
      <c r="E133" s="38">
        <v>216</v>
      </c>
      <c r="F133" s="35" t="s">
        <v>10</v>
      </c>
      <c r="G133" s="13" t="s">
        <v>217</v>
      </c>
    </row>
    <row r="134" spans="1:7" ht="15">
      <c r="A134" s="22" t="s">
        <v>214</v>
      </c>
      <c r="B134" s="15" t="s">
        <v>47</v>
      </c>
      <c r="C134" s="15"/>
      <c r="D134" s="15" t="s">
        <v>218</v>
      </c>
      <c r="E134" s="39">
        <v>122.25</v>
      </c>
      <c r="F134" s="18" t="s">
        <v>219</v>
      </c>
      <c r="G134" s="19" t="s">
        <v>220</v>
      </c>
    </row>
    <row r="135" spans="1:7" ht="15">
      <c r="A135" s="22" t="s">
        <v>214</v>
      </c>
      <c r="B135" s="15" t="s">
        <v>47</v>
      </c>
      <c r="C135" s="15"/>
      <c r="D135" s="15" t="s">
        <v>221</v>
      </c>
      <c r="E135" s="39">
        <v>147.2</v>
      </c>
      <c r="F135" s="18" t="s">
        <v>219</v>
      </c>
      <c r="G135" s="19" t="s">
        <v>220</v>
      </c>
    </row>
    <row r="136" spans="1:7" ht="15">
      <c r="A136" s="22" t="s">
        <v>214</v>
      </c>
      <c r="B136" s="15" t="s">
        <v>222</v>
      </c>
      <c r="C136" s="15"/>
      <c r="D136" s="15" t="s">
        <v>223</v>
      </c>
      <c r="E136" s="39">
        <v>500</v>
      </c>
      <c r="F136" s="18" t="s">
        <v>10</v>
      </c>
      <c r="G136" s="19" t="s">
        <v>224</v>
      </c>
    </row>
    <row r="137" spans="1:7" ht="15">
      <c r="A137" s="22" t="s">
        <v>214</v>
      </c>
      <c r="B137" s="15" t="s">
        <v>222</v>
      </c>
      <c r="C137" s="15"/>
      <c r="D137" s="15" t="s">
        <v>225</v>
      </c>
      <c r="E137" s="39">
        <v>490.5</v>
      </c>
      <c r="F137" s="18" t="s">
        <v>10</v>
      </c>
      <c r="G137" s="19" t="s">
        <v>224</v>
      </c>
    </row>
    <row r="138" spans="1:7" ht="15">
      <c r="A138" s="22" t="s">
        <v>214</v>
      </c>
      <c r="B138" s="15" t="s">
        <v>226</v>
      </c>
      <c r="C138" s="15"/>
      <c r="D138" s="15" t="s">
        <v>227</v>
      </c>
      <c r="E138" s="39">
        <v>112.5</v>
      </c>
      <c r="F138" s="18" t="s">
        <v>10</v>
      </c>
      <c r="G138" s="19" t="s">
        <v>228</v>
      </c>
    </row>
    <row r="139" spans="1:7" ht="15">
      <c r="A139" s="22" t="s">
        <v>214</v>
      </c>
      <c r="B139" s="15" t="s">
        <v>226</v>
      </c>
      <c r="C139" s="15"/>
      <c r="D139" s="15" t="s">
        <v>229</v>
      </c>
      <c r="E139" s="39">
        <f>331.7+279+668.25+483+3.5</f>
        <v>1765.45</v>
      </c>
      <c r="F139" s="18" t="s">
        <v>10</v>
      </c>
      <c r="G139" s="19" t="s">
        <v>230</v>
      </c>
    </row>
    <row r="140" spans="1:7" ht="15">
      <c r="A140" s="22" t="s">
        <v>214</v>
      </c>
      <c r="B140" s="15" t="s">
        <v>226</v>
      </c>
      <c r="C140" s="15"/>
      <c r="D140" s="15" t="s">
        <v>231</v>
      </c>
      <c r="E140" s="39">
        <v>81.6</v>
      </c>
      <c r="F140" s="18" t="s">
        <v>219</v>
      </c>
      <c r="G140" s="19" t="s">
        <v>230</v>
      </c>
    </row>
    <row r="141" spans="1:7" ht="30.75" thickBot="1">
      <c r="A141" s="26" t="s">
        <v>214</v>
      </c>
      <c r="B141" s="27" t="s">
        <v>177</v>
      </c>
      <c r="C141" s="28"/>
      <c r="D141" s="27" t="s">
        <v>233</v>
      </c>
      <c r="E141" s="53" t="s">
        <v>234</v>
      </c>
      <c r="F141" s="67" t="s">
        <v>10</v>
      </c>
      <c r="G141" s="31" t="s">
        <v>232</v>
      </c>
    </row>
    <row r="142" spans="1:7" ht="15.75" thickBot="1">
      <c r="A142" s="32"/>
      <c r="B142" s="32"/>
      <c r="C142" s="32"/>
      <c r="D142" s="32"/>
      <c r="E142" s="33"/>
      <c r="F142" s="34"/>
      <c r="G142" s="34"/>
    </row>
    <row r="143" spans="1:7" ht="15">
      <c r="A143" s="8" t="s">
        <v>235</v>
      </c>
      <c r="B143" s="10" t="s">
        <v>47</v>
      </c>
      <c r="C143" s="10"/>
      <c r="D143" s="10" t="s">
        <v>236</v>
      </c>
      <c r="E143" s="38">
        <v>212.5</v>
      </c>
      <c r="F143" s="35" t="s">
        <v>10</v>
      </c>
      <c r="G143" s="13" t="s">
        <v>267</v>
      </c>
    </row>
    <row r="144" spans="1:7" ht="15">
      <c r="A144" s="22" t="s">
        <v>235</v>
      </c>
      <c r="B144" s="15" t="s">
        <v>47</v>
      </c>
      <c r="C144" s="15"/>
      <c r="D144" s="15" t="s">
        <v>237</v>
      </c>
      <c r="E144" s="39">
        <v>291.5</v>
      </c>
      <c r="F144" s="18" t="s">
        <v>10</v>
      </c>
      <c r="G144" s="19" t="s">
        <v>238</v>
      </c>
    </row>
    <row r="145" spans="1:7" ht="15">
      <c r="A145" s="22" t="s">
        <v>235</v>
      </c>
      <c r="B145" s="15" t="s">
        <v>48</v>
      </c>
      <c r="C145" s="15"/>
      <c r="D145" s="15" t="s">
        <v>239</v>
      </c>
      <c r="E145" s="23">
        <v>1091</v>
      </c>
      <c r="F145" s="18" t="s">
        <v>10</v>
      </c>
      <c r="G145" s="19" t="s">
        <v>240</v>
      </c>
    </row>
    <row r="146" spans="1:7" ht="15">
      <c r="A146" s="22" t="s">
        <v>235</v>
      </c>
      <c r="B146" s="15" t="s">
        <v>154</v>
      </c>
      <c r="C146" s="15"/>
      <c r="D146" s="15" t="s">
        <v>242</v>
      </c>
      <c r="E146" s="39">
        <v>308.5</v>
      </c>
      <c r="F146" s="18" t="s">
        <v>10</v>
      </c>
      <c r="G146" s="19" t="s">
        <v>243</v>
      </c>
    </row>
    <row r="147" spans="1:7" ht="15">
      <c r="A147" s="22" t="s">
        <v>235</v>
      </c>
      <c r="B147" s="15" t="s">
        <v>16</v>
      </c>
      <c r="C147" s="15"/>
      <c r="D147" s="15" t="s">
        <v>244</v>
      </c>
      <c r="E147" s="39">
        <v>466</v>
      </c>
      <c r="F147" s="18" t="s">
        <v>10</v>
      </c>
      <c r="G147" s="19" t="s">
        <v>245</v>
      </c>
    </row>
    <row r="148" spans="1:7" ht="15">
      <c r="A148" s="22" t="s">
        <v>235</v>
      </c>
      <c r="B148" s="15" t="s">
        <v>161</v>
      </c>
      <c r="C148" s="15"/>
      <c r="D148" s="15" t="s">
        <v>239</v>
      </c>
      <c r="E148" s="39">
        <v>565</v>
      </c>
      <c r="F148" s="18" t="s">
        <v>10</v>
      </c>
      <c r="G148" s="19" t="s">
        <v>246</v>
      </c>
    </row>
    <row r="149" spans="1:7" ht="15">
      <c r="A149" s="22" t="s">
        <v>235</v>
      </c>
      <c r="B149" s="15" t="s">
        <v>247</v>
      </c>
      <c r="C149" s="15"/>
      <c r="D149" s="15" t="s">
        <v>241</v>
      </c>
      <c r="E149" s="23">
        <f>1528+284</f>
        <v>1812</v>
      </c>
      <c r="F149" s="18" t="s">
        <v>10</v>
      </c>
      <c r="G149" s="19" t="s">
        <v>245</v>
      </c>
    </row>
    <row r="150" spans="1:7" ht="15">
      <c r="A150" s="22" t="s">
        <v>235</v>
      </c>
      <c r="B150" s="15" t="s">
        <v>248</v>
      </c>
      <c r="C150" s="15"/>
      <c r="D150" s="15" t="s">
        <v>249</v>
      </c>
      <c r="E150" s="39">
        <v>86</v>
      </c>
      <c r="F150" s="18" t="s">
        <v>10</v>
      </c>
      <c r="G150" s="19" t="s">
        <v>250</v>
      </c>
    </row>
    <row r="151" spans="1:7" ht="15">
      <c r="A151" s="22" t="s">
        <v>235</v>
      </c>
      <c r="B151" s="15" t="s">
        <v>288</v>
      </c>
      <c r="C151" s="15"/>
      <c r="D151" s="15">
        <v>10</v>
      </c>
      <c r="E151" s="39">
        <v>557</v>
      </c>
      <c r="F151" s="18" t="s">
        <v>10</v>
      </c>
      <c r="G151" s="19"/>
    </row>
    <row r="152" spans="1:7" ht="15">
      <c r="A152" s="22" t="s">
        <v>235</v>
      </c>
      <c r="B152" s="15" t="s">
        <v>173</v>
      </c>
      <c r="C152" s="15" t="s">
        <v>174</v>
      </c>
      <c r="D152" s="15" t="s">
        <v>244</v>
      </c>
      <c r="E152" s="39">
        <v>105</v>
      </c>
      <c r="F152" s="18" t="s">
        <v>10</v>
      </c>
      <c r="G152" s="19" t="s">
        <v>251</v>
      </c>
    </row>
    <row r="153" spans="1:7" ht="15">
      <c r="A153" s="22" t="s">
        <v>235</v>
      </c>
      <c r="B153" s="15" t="s">
        <v>184</v>
      </c>
      <c r="C153" s="15" t="s">
        <v>185</v>
      </c>
      <c r="D153" s="15" t="s">
        <v>252</v>
      </c>
      <c r="E153" s="39">
        <v>35</v>
      </c>
      <c r="F153" s="18" t="s">
        <v>10</v>
      </c>
      <c r="G153" s="19" t="s">
        <v>253</v>
      </c>
    </row>
    <row r="154" spans="1:7" ht="15">
      <c r="A154" s="22" t="s">
        <v>235</v>
      </c>
      <c r="B154" s="15" t="s">
        <v>184</v>
      </c>
      <c r="C154" s="15" t="s">
        <v>185</v>
      </c>
      <c r="D154" s="15" t="s">
        <v>254</v>
      </c>
      <c r="E154" s="39">
        <v>182.5</v>
      </c>
      <c r="F154" s="18" t="s">
        <v>10</v>
      </c>
      <c r="G154" s="19" t="s">
        <v>253</v>
      </c>
    </row>
    <row r="155" spans="1:7" ht="15">
      <c r="A155" s="22" t="s">
        <v>235</v>
      </c>
      <c r="B155" s="15" t="s">
        <v>184</v>
      </c>
      <c r="C155" s="15" t="s">
        <v>185</v>
      </c>
      <c r="D155" s="68">
        <v>12</v>
      </c>
      <c r="E155" s="39">
        <v>574.5</v>
      </c>
      <c r="F155" s="18" t="s">
        <v>10</v>
      </c>
      <c r="G155" s="19"/>
    </row>
    <row r="156" spans="1:7" ht="15.75" thickBot="1">
      <c r="A156" s="26" t="s">
        <v>235</v>
      </c>
      <c r="B156" s="27" t="s">
        <v>184</v>
      </c>
      <c r="C156" s="27" t="s">
        <v>185</v>
      </c>
      <c r="D156" s="27" t="s">
        <v>255</v>
      </c>
      <c r="E156" s="53">
        <v>146</v>
      </c>
      <c r="F156" s="30" t="s">
        <v>10</v>
      </c>
      <c r="G156" s="31" t="s">
        <v>253</v>
      </c>
    </row>
    <row r="157" spans="1:7" ht="15.75" thickBot="1">
      <c r="A157" s="32"/>
      <c r="B157" s="32"/>
      <c r="C157" s="32"/>
      <c r="D157" s="32"/>
      <c r="E157" s="33"/>
      <c r="F157" s="34"/>
      <c r="G157" s="34"/>
    </row>
    <row r="158" spans="1:7" ht="15">
      <c r="A158" s="8" t="s">
        <v>256</v>
      </c>
      <c r="B158" s="10" t="s">
        <v>257</v>
      </c>
      <c r="C158" s="10"/>
      <c r="D158" s="10" t="s">
        <v>258</v>
      </c>
      <c r="E158" s="38">
        <v>1</v>
      </c>
      <c r="F158" s="35" t="s">
        <v>259</v>
      </c>
      <c r="G158" s="13" t="s">
        <v>260</v>
      </c>
    </row>
    <row r="159" spans="1:7" ht="15">
      <c r="A159" s="22" t="s">
        <v>256</v>
      </c>
      <c r="B159" s="15" t="s">
        <v>257</v>
      </c>
      <c r="C159" s="15"/>
      <c r="D159" s="15" t="s">
        <v>261</v>
      </c>
      <c r="E159" s="39">
        <v>3</v>
      </c>
      <c r="F159" s="18" t="s">
        <v>259</v>
      </c>
      <c r="G159" s="19" t="s">
        <v>260</v>
      </c>
    </row>
    <row r="160" spans="1:7" ht="15">
      <c r="A160" s="22" t="s">
        <v>256</v>
      </c>
      <c r="B160" s="15" t="s">
        <v>257</v>
      </c>
      <c r="C160" s="15"/>
      <c r="D160" s="15" t="s">
        <v>262</v>
      </c>
      <c r="E160" s="39">
        <v>7</v>
      </c>
      <c r="F160" s="18" t="s">
        <v>259</v>
      </c>
      <c r="G160" s="19" t="s">
        <v>260</v>
      </c>
    </row>
    <row r="161" spans="1:7" ht="15">
      <c r="A161" s="22" t="s">
        <v>256</v>
      </c>
      <c r="B161" s="15" t="s">
        <v>257</v>
      </c>
      <c r="C161" s="15"/>
      <c r="D161" s="15" t="s">
        <v>263</v>
      </c>
      <c r="E161" s="39">
        <v>1</v>
      </c>
      <c r="F161" s="18" t="s">
        <v>259</v>
      </c>
      <c r="G161" s="19" t="s">
        <v>260</v>
      </c>
    </row>
    <row r="162" spans="1:7" ht="15">
      <c r="A162" s="22" t="s">
        <v>256</v>
      </c>
      <c r="B162" s="15" t="s">
        <v>257</v>
      </c>
      <c r="C162" s="15"/>
      <c r="D162" s="15" t="s">
        <v>264</v>
      </c>
      <c r="E162" s="39">
        <v>1</v>
      </c>
      <c r="F162" s="18" t="s">
        <v>259</v>
      </c>
      <c r="G162" s="19" t="s">
        <v>260</v>
      </c>
    </row>
    <row r="163" spans="1:7" ht="15">
      <c r="A163" s="22" t="s">
        <v>256</v>
      </c>
      <c r="B163" s="15" t="s">
        <v>257</v>
      </c>
      <c r="C163" s="15"/>
      <c r="D163" s="15" t="s">
        <v>265</v>
      </c>
      <c r="E163" s="39">
        <v>12</v>
      </c>
      <c r="F163" s="18" t="s">
        <v>259</v>
      </c>
      <c r="G163" s="19" t="s">
        <v>260</v>
      </c>
    </row>
    <row r="164" spans="1:7" ht="15.75" thickBot="1">
      <c r="A164" s="26" t="s">
        <v>256</v>
      </c>
      <c r="B164" s="27" t="s">
        <v>257</v>
      </c>
      <c r="C164" s="27"/>
      <c r="D164" s="27" t="s">
        <v>266</v>
      </c>
      <c r="E164" s="53">
        <v>11</v>
      </c>
      <c r="F164" s="30" t="s">
        <v>259</v>
      </c>
      <c r="G164" s="31" t="s">
        <v>260</v>
      </c>
    </row>
    <row r="165" spans="1:7" ht="15.75" thickBot="1">
      <c r="A165" s="69"/>
      <c r="B165" s="69"/>
      <c r="C165" s="69"/>
      <c r="D165" s="69"/>
      <c r="E165" s="70"/>
      <c r="F165" s="70"/>
      <c r="G165" s="70"/>
    </row>
    <row r="166" spans="1:7" ht="15">
      <c r="A166" s="8" t="s">
        <v>297</v>
      </c>
      <c r="B166" s="10" t="s">
        <v>312</v>
      </c>
      <c r="C166" s="10"/>
      <c r="D166" s="10" t="s">
        <v>311</v>
      </c>
      <c r="E166" s="38">
        <f>232+236+232</f>
        <v>700</v>
      </c>
      <c r="F166" s="35" t="s">
        <v>10</v>
      </c>
      <c r="G166" s="13"/>
    </row>
    <row r="167" spans="1:7" ht="15.75" thickBot="1">
      <c r="A167" s="26" t="s">
        <v>297</v>
      </c>
      <c r="B167" s="27" t="s">
        <v>310</v>
      </c>
      <c r="C167" s="27"/>
      <c r="D167" s="27" t="s">
        <v>311</v>
      </c>
      <c r="E167" s="53">
        <f>298+280+288+292+296+275+297+298+292</f>
        <v>2616</v>
      </c>
      <c r="F167" s="30" t="s">
        <v>10</v>
      </c>
      <c r="G167" s="31"/>
    </row>
    <row r="168" spans="1:7" ht="15">
      <c r="A168" s="71"/>
      <c r="B168" s="71"/>
      <c r="C168" s="71"/>
      <c r="D168" s="71"/>
      <c r="E168" s="71"/>
      <c r="F168" s="71"/>
      <c r="G168" s="71"/>
    </row>
    <row r="169" spans="1:7" ht="15">
      <c r="A169" s="71"/>
      <c r="B169" s="71"/>
      <c r="C169" s="71"/>
      <c r="D169" s="71"/>
      <c r="E169" s="71"/>
      <c r="F169" s="71"/>
      <c r="G169" s="71"/>
    </row>
  </sheetData>
  <sheetProtection/>
  <mergeCells count="1">
    <mergeCell ref="A5:G5"/>
  </mergeCells>
  <hyperlinks>
    <hyperlink ref="E1" r:id="rId1" display="www.galiongroup.ru"/>
  </hyperlinks>
  <printOptions/>
  <pageMargins left="0.11811023622047245" right="0.11811023622047245" top="0.15748031496062992" bottom="0.15748031496062992" header="0.31496062992125984" footer="0.1968503937007874"/>
  <pageSetup fitToHeight="0" fitToWidth="1" horizontalDpi="600" verticalDpi="600" orientation="portrait" paperSize="9" scale="5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ТД Галион</Company>
  <HyperlinkBase>www.galiongroup.ru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нержавеющая сталь</dc:title>
  <dc:subject>нержавеющая сталь, жаропрочные стали</dc:subject>
  <dc:creator>жаропрочка, нержавейка</dc:creator>
  <cp:keywords>нержавеющая сталь цена, жаропрочные стали цены</cp:keywords>
  <dc:description>металлопрокат, высококачественные стали</dc:description>
  <cp:lastModifiedBy>web-promotion</cp:lastModifiedBy>
  <cp:lastPrinted>2020-07-09T12:18:58Z</cp:lastPrinted>
  <dcterms:created xsi:type="dcterms:W3CDTF">2020-04-20T09:48:13Z</dcterms:created>
  <dcterms:modified xsi:type="dcterms:W3CDTF">2020-07-21T10:59:02Z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